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ABAS-Listed\Univanich Palm Oil Public Co., Ltd\Univanich Palm Oil _(Q2) June2024\"/>
    </mc:Choice>
  </mc:AlternateContent>
  <xr:revisionPtr revIDLastSave="0" documentId="13_ncr:1_{C68A88C5-72C7-4FEF-9E6B-C056199974CB}" xr6:coauthVersionLast="47" xr6:coauthVersionMax="47" xr10:uidLastSave="{00000000-0000-0000-0000-000000000000}"/>
  <bookViews>
    <workbookView xWindow="-120" yWindow="-120" windowWidth="21840" windowHeight="13020" activeTab="5" xr2:uid="{CD99A571-7C33-4F2C-9B9D-8F62F61753DA}"/>
  </bookViews>
  <sheets>
    <sheet name="2-3" sheetId="1" r:id="rId1"/>
    <sheet name="4-5 (3 month)" sheetId="22" r:id="rId2"/>
    <sheet name="6-7 (6 month)" sheetId="23" r:id="rId3"/>
    <sheet name="8" sheetId="24" r:id="rId4"/>
    <sheet name="9" sheetId="25" r:id="rId5"/>
    <sheet name="10-11" sheetId="2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4" l="1"/>
  <c r="M37" i="23"/>
  <c r="K37" i="23"/>
  <c r="I37" i="23"/>
  <c r="G37" i="23"/>
  <c r="M37" i="22"/>
  <c r="K37" i="22"/>
  <c r="I37" i="22"/>
  <c r="G37" i="22"/>
  <c r="M47" i="23"/>
  <c r="M50" i="23" s="1"/>
  <c r="I47" i="23"/>
  <c r="I50" i="23" s="1"/>
  <c r="K47" i="23"/>
  <c r="K50" i="23" s="1"/>
  <c r="G47" i="23"/>
  <c r="G50" i="23" s="1"/>
  <c r="G15" i="25" l="1"/>
  <c r="I68" i="22" l="1"/>
  <c r="I62" i="22"/>
  <c r="I40" i="22"/>
  <c r="I14" i="22"/>
  <c r="I26" i="22" s="1"/>
  <c r="I29" i="22" s="1"/>
  <c r="M40" i="22"/>
  <c r="M14" i="22"/>
  <c r="M26" i="22" s="1"/>
  <c r="M29" i="22" s="1"/>
  <c r="I80" i="23"/>
  <c r="I76" i="23"/>
  <c r="I70" i="23"/>
  <c r="I14" i="23"/>
  <c r="I26" i="23" s="1"/>
  <c r="I29" i="23" s="1"/>
  <c r="I52" i="23" s="1"/>
  <c r="M80" i="23"/>
  <c r="M76" i="23"/>
  <c r="M70" i="23"/>
  <c r="M14" i="23"/>
  <c r="M26" i="23" s="1"/>
  <c r="M29" i="23" s="1"/>
  <c r="I81" i="26"/>
  <c r="I73" i="26"/>
  <c r="I25" i="26"/>
  <c r="I36" i="26" s="1"/>
  <c r="I39" i="26" s="1"/>
  <c r="M81" i="26"/>
  <c r="M73" i="26"/>
  <c r="M25" i="26"/>
  <c r="M36" i="26" s="1"/>
  <c r="M39" i="26" s="1"/>
  <c r="K81" i="26"/>
  <c r="G81" i="26"/>
  <c r="K73" i="26"/>
  <c r="G73" i="26"/>
  <c r="M21" i="25"/>
  <c r="K21" i="25"/>
  <c r="I21" i="25"/>
  <c r="G21" i="25"/>
  <c r="Q18" i="25"/>
  <c r="Q17" i="25"/>
  <c r="O15" i="25"/>
  <c r="M15" i="25"/>
  <c r="K15" i="25"/>
  <c r="I15" i="25"/>
  <c r="Q13" i="25"/>
  <c r="Q12" i="25"/>
  <c r="Q11" i="25"/>
  <c r="U24" i="24"/>
  <c r="Q24" i="24"/>
  <c r="O24" i="24"/>
  <c r="M24" i="24"/>
  <c r="K24" i="24"/>
  <c r="I24" i="24"/>
  <c r="G24" i="24"/>
  <c r="U18" i="24"/>
  <c r="Q18" i="24"/>
  <c r="O18" i="24"/>
  <c r="M18" i="24"/>
  <c r="K18" i="24"/>
  <c r="I18" i="24"/>
  <c r="G18" i="24"/>
  <c r="S16" i="24"/>
  <c r="W16" i="24" s="1"/>
  <c r="S15" i="24"/>
  <c r="S14" i="24"/>
  <c r="W14" i="24" s="1"/>
  <c r="A3" i="25"/>
  <c r="A3" i="26" s="1"/>
  <c r="A55" i="26" s="1"/>
  <c r="A58" i="23"/>
  <c r="A56" i="23"/>
  <c r="A100" i="23"/>
  <c r="A29" i="24" s="1"/>
  <c r="A28" i="25" s="1"/>
  <c r="A52" i="26" s="1"/>
  <c r="A105" i="26" s="1"/>
  <c r="K14" i="23"/>
  <c r="K26" i="23" s="1"/>
  <c r="G14" i="23"/>
  <c r="G26" i="23" s="1"/>
  <c r="G68" i="22"/>
  <c r="G62" i="22"/>
  <c r="A50" i="22"/>
  <c r="A48" i="22"/>
  <c r="A91" i="22"/>
  <c r="K40" i="22"/>
  <c r="G40" i="22"/>
  <c r="K14" i="22"/>
  <c r="K26" i="22" s="1"/>
  <c r="K29" i="22" s="1"/>
  <c r="G14" i="22"/>
  <c r="G26" i="22" s="1"/>
  <c r="G29" i="22" s="1"/>
  <c r="M83" i="26" l="1"/>
  <c r="M88" i="26" s="1"/>
  <c r="M52" i="23"/>
  <c r="I83" i="26"/>
  <c r="I88" i="26" s="1"/>
  <c r="M42" i="22"/>
  <c r="I42" i="22"/>
  <c r="G42" i="22"/>
  <c r="K42" i="22"/>
  <c r="S18" i="24"/>
  <c r="W15" i="24"/>
  <c r="W18" i="24" s="1"/>
  <c r="W24" i="24"/>
  <c r="Q15" i="25"/>
  <c r="G25" i="26"/>
  <c r="G36" i="26" s="1"/>
  <c r="G39" i="26" s="1"/>
  <c r="G83" i="26" s="1"/>
  <c r="G88" i="26" s="1"/>
  <c r="G29" i="23"/>
  <c r="K25" i="26"/>
  <c r="K36" i="26" s="1"/>
  <c r="K39" i="26" s="1"/>
  <c r="K83" i="26" s="1"/>
  <c r="K88" i="26" s="1"/>
  <c r="K29" i="23"/>
  <c r="S24" i="24"/>
  <c r="G52" i="23" l="1"/>
  <c r="G76" i="23" s="1"/>
  <c r="G73" i="23" s="1"/>
  <c r="G70" i="23"/>
  <c r="G67" i="23" s="1"/>
  <c r="K52" i="23"/>
  <c r="K67" i="23"/>
  <c r="M68" i="22"/>
  <c r="K68" i="22"/>
  <c r="M62" i="22"/>
  <c r="K62" i="22"/>
  <c r="K73" i="23" l="1"/>
  <c r="K76" i="23" s="1"/>
  <c r="K70" i="23"/>
  <c r="K80" i="23"/>
  <c r="G73" i="1"/>
  <c r="O21" i="25" l="1"/>
  <c r="Q19" i="25"/>
  <c r="Q21" i="25" s="1"/>
  <c r="I37" i="1"/>
  <c r="M101" i="1" l="1"/>
  <c r="M104" i="1" s="1"/>
  <c r="A108" i="1"/>
  <c r="I101" i="1"/>
  <c r="I104" i="1" s="1"/>
  <c r="I73" i="1"/>
  <c r="I80" i="1"/>
  <c r="K101" i="1"/>
  <c r="K104" i="1" s="1"/>
  <c r="M80" i="1"/>
  <c r="K80" i="1"/>
  <c r="G80" i="1"/>
  <c r="K73" i="1"/>
  <c r="M73" i="1"/>
  <c r="A54" i="1"/>
  <c r="M37" i="1"/>
  <c r="M24" i="1"/>
  <c r="K37" i="1"/>
  <c r="G37" i="1"/>
  <c r="K24" i="1"/>
  <c r="I24" i="1"/>
  <c r="G24" i="1"/>
  <c r="G101" i="1"/>
  <c r="G104" i="1" s="1"/>
  <c r="K82" i="1" l="1"/>
  <c r="K106" i="1" s="1"/>
  <c r="M39" i="1"/>
  <c r="M82" i="1"/>
  <c r="M106" i="1" s="1"/>
  <c r="I39" i="1"/>
  <c r="G82" i="1"/>
  <c r="G106" i="1" s="1"/>
  <c r="I82" i="1"/>
  <c r="I106" i="1" s="1"/>
  <c r="G39" i="1"/>
  <c r="K39" i="1"/>
  <c r="G80" i="23" l="1"/>
</calcChain>
</file>

<file path=xl/sharedStrings.xml><?xml version="1.0" encoding="utf-8"?>
<sst xmlns="http://schemas.openxmlformats.org/spreadsheetml/2006/main" count="454" uniqueCount="194">
  <si>
    <t>บริษัท ยูนิวานิชน้ำมันปาล์ม จำกัด (มหาชน)</t>
  </si>
  <si>
    <t>ข้อมูลทางการเงินรวม</t>
  </si>
  <si>
    <t>ข้อมูลทางการเงินเฉพาะกิจการ</t>
  </si>
  <si>
    <t>(ยังไม่ได้ตรวจสอบ)</t>
  </si>
  <si>
    <t>(ตรวจสอบแล้ว)</t>
  </si>
  <si>
    <t>31 ธันวาคม</t>
  </si>
  <si>
    <t>หมายเหตุ</t>
  </si>
  <si>
    <t>พันบาท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</si>
  <si>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</si>
  <si>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</si>
  <si>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</si>
  <si>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 - สุทธิ</t>
  </si>
  <si>
    <t>สินทรัพย์ชีวภาพ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</si>
  <si>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</si>
  <si>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</si>
  <si>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</si>
  <si>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</si>
  <si>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เงินให้กู้ยืมแก่ผู้รับเหมา</t>
  </si>
  <si>
    <t>เงินให้กู้ยืมระยะยาวแก่บริษัทย่อย</t>
  </si>
  <si>
    <t>ที่ดิน อาคาร และอุปกรณ์ - สุทธิ</t>
  </si>
  <si>
    <t>สินทรัพย์ไม่มีตัวตน - สุทธิ</t>
  </si>
  <si>
    <t>สินทรัพย์สิทธิการใช้ - สุทธิ</t>
  </si>
  <si>
    <t>สินทรัพย์ภาษีเงินได้รอการตัดบัญชี - สุทธิ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</si>
  <si>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</si>
  <si>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</si>
  <si>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</si>
  <si>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กรรมการ   …………………………………………………………………</t>
  </si>
  <si>
    <t xml:space="preserve">             (                                                                        )</t>
  </si>
  <si>
    <t>หนี้สินและส่วนของเจ้าของ</t>
  </si>
  <si>
    <t>หนี้สินหมุนเวียน</t>
  </si>
  <si>
    <t>หนี้สินที่เกิดจากสัญญา</t>
  </si>
  <si>
    <t>เงินกู้ยืมระยะยาวจากสถาบันการเงิน</t>
  </si>
  <si>
    <t>ที่ถึงกำหนดชำระภายใน 1 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</si>
  <si>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</si>
  <si>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</si>
  <si>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</si>
  <si>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</si>
  <si>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</si>
  <si>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</si>
  <si>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</si>
  <si>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</si>
  <si>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</si>
  <si>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940,000,000 หุ้น </t>
  </si>
  <si>
    <t>มูลค่าที่ตราไว้หุ้นละ 0.50 บาท</t>
  </si>
  <si>
    <t>ทุนที่ออกและชำระแล้ว</t>
  </si>
  <si>
    <t>มูลค่าที่ได้รับชำระแล้วหุ้นละ 0.50 บาท</t>
  </si>
  <si>
    <t>ส่วนเกินมูลค่าหุ้น</t>
  </si>
  <si>
    <t>กำไรสะสม</t>
  </si>
  <si>
    <t>จัดสรรแล้ว - ทุนสำรองตามกฎหมาย</t>
  </si>
  <si>
    <t>จัดสรรแล้ว - 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</si>
  <si>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</si>
  <si>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</si>
  <si>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</si>
  <si>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</si>
  <si>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</si>
  <si>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</si>
  <si>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 xml:space="preserve">งบกำไรขาดทุนเบ็ดเสร็จ </t>
  </si>
  <si>
    <t>รายได้จากการขายสินค้า</t>
  </si>
  <si>
    <t>ต้นทุนขาย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</si>
  <si>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</si>
  <si>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</si>
  <si>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</si>
  <si>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</si>
  <si>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</si>
  <si>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กำไรก่อนภาษีเงินได้</t>
  </si>
  <si>
    <t>ภาษีเงินได้</t>
  </si>
  <si>
    <t>กำไรขาดทุนเบ็ดเสร็จอื่น</t>
  </si>
  <si>
    <t>รายการที่จะจัดประเภทรายการใหม่ไปยัง</t>
  </si>
  <si>
    <t>กำไรหรือขาดทุนในภายหลัง</t>
  </si>
  <si>
    <t>- ผลต่างของอัตราแลกเปลี่ยนจากการ</t>
  </si>
  <si>
    <r>
      <t xml:space="preserve">งบกำไรขาดทุนเบ็ดเสร็จ </t>
    </r>
    <r>
      <rPr>
        <sz val="13"/>
        <rFont val="Browallia New"/>
        <family val="2"/>
      </rPr>
      <t>(ต่อ)</t>
    </r>
  </si>
  <si>
    <t>การแบ่งปันกำไร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</si>
  <si>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</si>
  <si>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</si>
  <si>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</t>
  </si>
  <si>
    <t>กำไรต่อหุ้นขั้นพื้นฐาน (บาท)</t>
  </si>
  <si>
    <t>ข้อมูลทางการเงินรวม (ยังไม่ได้ตรวจสอบ)</t>
  </si>
  <si>
    <t>องค์ประกอบอื่น</t>
  </si>
  <si>
    <t>ของส่วนของเจ้าของ</t>
  </si>
  <si>
    <t>จัดสรรแล้ว</t>
  </si>
  <si>
    <t>รวมส่วนของ</t>
  </si>
  <si>
    <t>ส่วนได้เสียที่</t>
  </si>
  <si>
    <t>ทุนที่ออก</t>
  </si>
  <si>
    <t>ส่วนเกิน</t>
  </si>
  <si>
    <t>ทุนสำรอง</t>
  </si>
  <si>
    <t>ยังไม่ได้</t>
  </si>
  <si>
    <t>ผู้เป็นเจ้าของ</t>
  </si>
  <si>
    <t>ไม่มีอำนาจ</t>
  </si>
  <si>
    <t>และชำระแล้ว</t>
  </si>
  <si>
    <t>มูลค่าหุ้น</t>
  </si>
  <si>
    <t>ตามกฎหมาย</t>
  </si>
  <si>
    <t>สำรองทั่วไป</t>
  </si>
  <si>
    <t>จัดสรร</t>
  </si>
  <si>
    <t>ของบริษัท</t>
  </si>
  <si>
    <t>ควบคุม</t>
  </si>
  <si>
    <t>เจ้าของ</t>
  </si>
  <si>
    <t>ข้อมูลทางการเงินเฉพาะกิจการ (ยังไม่ได้ตรวจสอบ)</t>
  </si>
  <si>
    <t>สำรองตามกฎหมาย</t>
  </si>
  <si>
    <t>งบกระแสเงินสด</t>
  </si>
  <si>
    <t xml:space="preserve">          พันบาท</t>
  </si>
  <si>
    <t>กระแสเงินสดจากกิจกรรมดำเนินงาน</t>
  </si>
  <si>
    <t>รายการปรับปรุง</t>
  </si>
  <si>
    <t>ของมูลค่ายุติธรรมของสินทรัพย์ชีวภาพ</t>
  </si>
  <si>
    <t>ค่าเสื่อมราคาและค่าตัดจำหน่าย</t>
  </si>
  <si>
    <t>รายได้ดอกเบี้ย</t>
  </si>
  <si>
    <t>ดอกเบี้ยจ่าย</t>
  </si>
  <si>
    <t>กระแสเงินสดก่อนการเปลี่ยนแปลงของเงินทุนหมุนเวียน</t>
  </si>
  <si>
    <t>การเปลี่ยนแปลงของเงินทุนหมุนเวียน</t>
  </si>
  <si>
    <t>-  สินค้าคงเหลือ</t>
  </si>
  <si>
    <t>-  สินทรัพย์ชีวภาพ</t>
  </si>
  <si>
    <t>-  สินทรัพย์หมุนเวียนอื่น</t>
  </si>
  <si>
    <t>-  สินทรัพย์ไม่หมุนเวียนอื่น</t>
  </si>
  <si>
    <t>-  หนี้สินที่เกิดจากสัญญา</t>
  </si>
  <si>
    <t>-  หนี้สินหมุนเวียนอื่น</t>
  </si>
  <si>
    <t>ภาษีเงินได้จ่าย</t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</si>
  <si>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</si>
  <si>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</si>
  <si>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เงินสดจ่ายเพื่อซื้อที่ดิน อาคาร และอุปกรณ์</t>
  </si>
  <si>
    <t>เงินสดรับจากการจำหน่ายที่ดิน อาคาร และอุปกรณ์</t>
  </si>
  <si>
    <t>เงินสดรับจากการรับชำระหนี้เงินให้กู้ยืมแก่ผู้รับเหมา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</si>
  <si>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</si>
  <si>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</si>
  <si>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เงินสดสุทธิใช้ไปในกิจกรรมจัดหาเงิน</t>
  </si>
  <si>
    <t>รายการที่ไม่ใช่เงินสด</t>
  </si>
  <si>
    <t>ทางการเงิน - สุทธิ</t>
  </si>
  <si>
    <t xml:space="preserve"> พ.ศ. 2566</t>
  </si>
  <si>
    <t>ยอดยกมา ณ วันที่ 1 มกราคม พ.ศ. 2566</t>
  </si>
  <si>
    <t>กำไร (ขาดทุน) จากอัตราแลกเปลี่ยน - สุทธิ</t>
  </si>
  <si>
    <t>เงินปันผลจ่าย</t>
  </si>
  <si>
    <t>ส่วนที่ถึงกำหนดชำระภายในหนึ่งปี</t>
  </si>
  <si>
    <t>กำไร (ขาดทุน) จากมูลค่ายุติธรรมของอนุพันธ์</t>
  </si>
  <si>
    <t>แปลงค่าข้อมูลทางการเงิน</t>
  </si>
  <si>
    <t>ผลต่างของอัตราแลกเปลี่ยน</t>
  </si>
  <si>
    <t>จากการแปลงค่าข้อมูลทางการเงิน</t>
  </si>
  <si>
    <t>และรายการเทียบเท่าเงินสด</t>
  </si>
  <si>
    <t>ซื้อที่ดิน อาคาร และอุปกรณ์โดยยังไม่ได้ชำระเงิน</t>
  </si>
  <si>
    <t>หนี้สินอนุพันธ์</t>
  </si>
  <si>
    <t xml:space="preserve">   มูลค่ายุติธรรมของสินทรัพย์ชีวภาพ</t>
  </si>
  <si>
    <t>ผลขาดทุนด้านเครดิตที่คาดว่าจะเกิดขึ้น</t>
  </si>
  <si>
    <t xml:space="preserve">กำไรขาดทุนเบ็ดเสร็จอื่น </t>
  </si>
  <si>
    <t>ค่าใช้จ่ายดอกเบี้ย</t>
  </si>
  <si>
    <t>เงินสดรับจากรายได้ดอกเบี้ย</t>
  </si>
  <si>
    <t>กำไร (ขาดทุน) จากอัตราแลกเปลี่ยนของเงินสด</t>
  </si>
  <si>
    <t xml:space="preserve"> พ.ศ. 2567</t>
  </si>
  <si>
    <t>ยอดยกมา ณ วันที่ 1 มกราคม พ.ศ. 2567</t>
  </si>
  <si>
    <t>งบฐานะการเงิน</t>
  </si>
  <si>
    <t>เงินสดและรายการเทียบเท่าเงินสดเพิ่มขึ้น (ลดลง) สุทธิ</t>
  </si>
  <si>
    <t>(กำไร) ขาดทุนที่ยังไม่รับรู้จากผลต่างของอัตราแลกเปลี่ยน</t>
  </si>
  <si>
    <t>ลูกหนี้การค้าและลูกหนี้หมุนเวียนอื่น - สุทธิ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</si>
  <si>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</si>
  <si>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</si>
  <si>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วิธีราคาทุนตัดจำหน่าย</t>
  </si>
  <si>
    <t>สินทรัพย์ทางการเงินที่วัดมูลค่าด้วย</t>
  </si>
  <si>
    <r>
      <t xml:space="preserve">งบฐานะการเงิน </t>
    </r>
    <r>
      <rPr>
        <sz val="13"/>
        <rFont val="Browallia New"/>
        <family val="2"/>
      </rPr>
      <t>(ต่อ)</t>
    </r>
  </si>
  <si>
    <t>17 ค)</t>
  </si>
  <si>
    <t>30 มิถุนายน</t>
  </si>
  <si>
    <t>ขาดทุนที่เกิดจากการเปลี่ยนแปลงของ</t>
  </si>
  <si>
    <t xml:space="preserve"> - สุทธิจากภาษี</t>
  </si>
  <si>
    <t>-</t>
  </si>
  <si>
    <t>กำไร (ขาดทุน) ที่เกิดจากการเปลี่ยนแปลงของ</t>
  </si>
  <si>
    <t>ยอดคงเหลือ ณ วันที่ 30 มิถุนายน พ.ศ. 2566</t>
  </si>
  <si>
    <t>(กำไร) ขาดทุนที่เกิดจากการเปลี่ยนแปลง</t>
  </si>
  <si>
    <t>ขาดทุนจากมูลค่ายุติธรรมของอนุพันธ์ทางการเงิน</t>
  </si>
  <si>
    <t>-  ลูกหนี้การค้าและลูกหนี้อื่น</t>
  </si>
  <si>
    <t>-  เจ้าหนี้การค้าและเจ้าหนี้อื่น</t>
  </si>
  <si>
    <t>กระแสเงินสดได้มาจากการดำเนินงาน</t>
  </si>
  <si>
    <t>เงินสดสุทธิได้มาจากกิจกรรมดำเนินงาน</t>
  </si>
  <si>
    <t>เงินสดจ่ายคืนเงินกู้ยืมจากสถาบันการเงิน</t>
  </si>
  <si>
    <t>เงินปันผลจ่ายให้แก่ส่วนได้เสียที่ไม่มีอำนาจควบคุม</t>
  </si>
  <si>
    <t>ยอดคงเหลือ ณ วันที่ 30 มิถุนายน พ.ศ. 2567</t>
  </si>
  <si>
    <t>ณ วันที่ 30 มิถุนายน พ.ศ. 2567</t>
  </si>
  <si>
    <t>สำหรับรอบระยะเวลาหกเดือนสิ้นสุดวันที่ 30 มิถุนายน พ.ศ. 2567</t>
  </si>
  <si>
    <t xml:space="preserve">งบการเปลี่ยนแปลงส่วนของเจ้าของ </t>
  </si>
  <si>
    <t>สำหรับรอบระยะเวลาสามเดือนสิ้นสุดวันที่ 30 มิถุนายน พ.ศ. 2567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</si>
  <si>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</si>
  <si>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</si>
  <si>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- การวัดมูลค่าใหม่ของภาระผูกพัน</t>
  </si>
  <si>
    <t>ผลประโยชน์หลังออกจากงาน</t>
  </si>
  <si>
    <t>- ภาษีเงินได้ของรายการที่จะไม่จัดประเภทรายการ</t>
  </si>
  <si>
    <t>ใหม่ไปยังกำไรหรือขาดทุนในภายหลัง</t>
  </si>
  <si>
    <t>รายการที่จะไม่จัดประเภทรายการใหม่ไปยัง</t>
  </si>
  <si>
    <t>กำไรสำหรับรอบระยะเวลา</t>
  </si>
  <si>
    <t>กำไรเบ็ดเสร็จรวมสำหรับรอบระยะเวลา</t>
  </si>
  <si>
    <t>ที่ดิน อาคาร และอุปกรณ์</t>
  </si>
  <si>
    <t>เงินสดจ่ายเพื่อซื้อสินทรัพย์ทางการเงินที่วัดมูลค่าด้วย</t>
  </si>
  <si>
    <t>เงินสดรับจากการไถ่ถอนสินทรัพย์ทางการเงินที่วัดมูลค่าด้วย</t>
  </si>
  <si>
    <t>ขาดทุนจากมูลค่ายุติธรรมของอนุพันธ์</t>
  </si>
  <si>
    <t>รวมรายการที่จะไม่จัดประเภทรายการใหม่ไปยัง</t>
  </si>
  <si>
    <t>กำไรขาดทุนเบ็ดเสร็จอื่นสำหรับรอบระยะเวลา</t>
  </si>
  <si>
    <t>กำไรจากการจำหน่ายและตัดจำหน่าย</t>
  </si>
  <si>
    <t>รวมรายการที่จะจัดประเภทรายการใหม่ไปยัง</t>
  </si>
  <si>
    <t>กำไรต่อหุ้น - ส่วนของผู้เป็นเจ้าของของบริษัท</t>
  </si>
  <si>
    <t>เงินสดจ่ายจากการให้กู้ยืมแก่ผู้รับเหมา</t>
  </si>
  <si>
    <t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</si>
</sst>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;\(#,##0\)"/>
    <numFmt numFmtId="165" formatCode="#,##0;\(#,##0\);&quot;-&quot;;@"/>
    <numFmt numFmtId="166" formatCode="_(* #,##0.00_);_(* \(#,##0.00\);_(* &quot;-&quot;??_);_(@_)"/>
    <numFmt numFmtId="167" formatCode="#,##0;\(#,##0\);\-"/>
    <numFmt numFmtId="168" formatCode="_-* #,##0.000_-;\-* #,##0.000_-;_-* &quot;-&quot;???_-;_-@_-"/>
    <numFmt numFmtId="169" formatCode="#,##0.00;\(#,##0.00\);&quot;-&quot;;@"/>
  </numFmts>
  <fonts count="7" x14ac:knownFonts="1">
    <font>
      <sz val="14"/>
      <name val="Cordia New"/>
      <charset val="222"/>
    </font>
    <font>
      <b/>
      <sz val="13"/>
      <name val="Browallia New"/>
      <family val="2"/>
    </font>
    <font>
      <sz val="13"/>
      <name val="Browallia New"/>
      <family val="2"/>
    </font>
    <font>
      <sz val="14"/>
      <name val="Cordia New"/>
      <family val="2"/>
    </font>
    <font>
      <sz val="14"/>
      <name val="Angsana New"/>
      <family val="1"/>
    </font>
    <font>
      <i/>
      <sz val="13"/>
      <name val="Browallia New"/>
      <family val="2"/>
    </font>
    <font>
      <i/>
      <sz val="13"/>
      <color theme="1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6">
    <xf numFmtId="0" fontId="0" fillId="0" borderId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/>
  </cellStyleXfs>
  <cellXfs count="229">
    <xf numFmtId="0" fontId="0" fillId="0" borderId="0" xfId="0"/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right" vertical="center"/>
    </xf>
    <xf numFmtId="164" fontId="1" fillId="0" borderId="0" xfId="2" applyNumberFormat="1" applyFont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0" xfId="3" applyNumberFormat="1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vertical="center"/>
    </xf>
    <xf numFmtId="165" fontId="2" fillId="2" borderId="0" xfId="3" applyNumberFormat="1" applyFont="1" applyFill="1" applyAlignment="1">
      <alignment horizontal="right" vertical="center"/>
    </xf>
    <xf numFmtId="165" fontId="2" fillId="2" borderId="0" xfId="1" applyNumberFormat="1" applyFont="1" applyFill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5" fontId="2" fillId="2" borderId="1" xfId="3" applyNumberFormat="1" applyFont="1" applyFill="1" applyBorder="1" applyAlignment="1">
      <alignment horizontal="right" vertical="center"/>
    </xf>
    <xf numFmtId="165" fontId="2" fillId="2" borderId="1" xfId="1" applyNumberFormat="1" applyFont="1" applyFill="1" applyBorder="1" applyAlignment="1">
      <alignment vertical="center"/>
    </xf>
    <xf numFmtId="165" fontId="1" fillId="2" borderId="0" xfId="1" applyNumberFormat="1" applyFont="1" applyFill="1" applyBorder="1" applyAlignment="1">
      <alignment horizontal="right" vertical="center"/>
    </xf>
    <xf numFmtId="165" fontId="1" fillId="0" borderId="0" xfId="1" applyNumberFormat="1" applyFont="1" applyFill="1" applyBorder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165" fontId="2" fillId="2" borderId="0" xfId="1" applyNumberFormat="1" applyFont="1" applyFill="1" applyAlignment="1">
      <alignment horizontal="right" vertical="center"/>
    </xf>
    <xf numFmtId="167" fontId="2" fillId="2" borderId="0" xfId="3" applyNumberFormat="1" applyFont="1" applyFill="1" applyAlignment="1">
      <alignment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2" fillId="0" borderId="2" xfId="1" applyNumberFormat="1" applyFont="1" applyFill="1" applyBorder="1" applyAlignment="1">
      <alignment horizontal="right" vertical="center"/>
    </xf>
    <xf numFmtId="165" fontId="2" fillId="2" borderId="2" xfId="1" applyNumberFormat="1" applyFont="1" applyFill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5" fontId="2" fillId="2" borderId="1" xfId="1" applyNumberFormat="1" applyFont="1" applyFill="1" applyBorder="1" applyAlignment="1">
      <alignment horizontal="right" vertical="center"/>
    </xf>
    <xf numFmtId="165" fontId="1" fillId="0" borderId="0" xfId="1" applyNumberFormat="1" applyFont="1" applyFill="1" applyAlignment="1">
      <alignment horizontal="right" vertical="center"/>
    </xf>
    <xf numFmtId="165" fontId="1" fillId="0" borderId="0" xfId="1" applyNumberFormat="1" applyFont="1" applyFill="1" applyAlignment="1">
      <alignment vertical="center"/>
    </xf>
    <xf numFmtId="165" fontId="2" fillId="2" borderId="0" xfId="1" applyNumberFormat="1" applyFont="1" applyFill="1" applyBorder="1" applyAlignment="1">
      <alignment horizontal="right" vertical="center"/>
    </xf>
    <xf numFmtId="164" fontId="2" fillId="0" borderId="0" xfId="4" applyNumberFormat="1" applyFont="1" applyAlignment="1">
      <alignment vertical="center"/>
    </xf>
    <xf numFmtId="164" fontId="2" fillId="0" borderId="0" xfId="4" applyNumberFormat="1" applyFont="1" applyAlignment="1">
      <alignment horizontal="center" vertical="center"/>
    </xf>
    <xf numFmtId="164" fontId="2" fillId="0" borderId="1" xfId="4" applyNumberFormat="1" applyFont="1" applyBorder="1" applyAlignment="1">
      <alignment vertical="center"/>
    </xf>
    <xf numFmtId="164" fontId="2" fillId="0" borderId="1" xfId="4" applyNumberFormat="1" applyFont="1" applyBorder="1" applyAlignment="1">
      <alignment horizontal="center" vertical="center"/>
    </xf>
    <xf numFmtId="0" fontId="2" fillId="0" borderId="1" xfId="4" applyFont="1" applyBorder="1" applyAlignment="1">
      <alignment vertical="center"/>
    </xf>
    <xf numFmtId="164" fontId="2" fillId="0" borderId="1" xfId="4" applyNumberFormat="1" applyFont="1" applyBorder="1" applyAlignment="1">
      <alignment horizontal="left" vertical="center"/>
    </xf>
    <xf numFmtId="164" fontId="2" fillId="0" borderId="1" xfId="4" applyNumberFormat="1" applyFont="1" applyBorder="1" applyAlignment="1">
      <alignment horizontal="right" vertical="center"/>
    </xf>
    <xf numFmtId="164" fontId="1" fillId="0" borderId="0" xfId="4" applyNumberFormat="1" applyFont="1" applyAlignment="1">
      <alignment vertical="center"/>
    </xf>
    <xf numFmtId="164" fontId="1" fillId="0" borderId="0" xfId="4" applyNumberFormat="1" applyFont="1" applyAlignment="1">
      <alignment horizontal="left" vertical="center"/>
    </xf>
    <xf numFmtId="164" fontId="1" fillId="0" borderId="0" xfId="4" applyNumberFormat="1" applyFont="1" applyAlignment="1">
      <alignment horizontal="center" vertical="center"/>
    </xf>
    <xf numFmtId="164" fontId="2" fillId="0" borderId="0" xfId="4" applyNumberFormat="1" applyFont="1" applyAlignment="1">
      <alignment horizontal="right" vertical="center"/>
    </xf>
    <xf numFmtId="164" fontId="1" fillId="0" borderId="1" xfId="4" applyNumberFormat="1" applyFont="1" applyBorder="1" applyAlignment="1">
      <alignment vertical="center"/>
    </xf>
    <xf numFmtId="164" fontId="1" fillId="0" borderId="1" xfId="4" applyNumberFormat="1" applyFont="1" applyBorder="1" applyAlignment="1">
      <alignment horizontal="left" vertical="center"/>
    </xf>
    <xf numFmtId="164" fontId="1" fillId="0" borderId="1" xfId="4" applyNumberFormat="1" applyFont="1" applyBorder="1" applyAlignment="1">
      <alignment horizontal="center" vertical="center"/>
    </xf>
    <xf numFmtId="0" fontId="1" fillId="0" borderId="0" xfId="4" applyFont="1" applyAlignment="1">
      <alignment vertical="center"/>
    </xf>
    <xf numFmtId="4" fontId="2" fillId="0" borderId="0" xfId="4" applyNumberFormat="1" applyFont="1" applyAlignment="1">
      <alignment horizontal="right" vertical="center"/>
    </xf>
    <xf numFmtId="164" fontId="2" fillId="0" borderId="0" xfId="4" applyNumberFormat="1" applyFont="1" applyAlignment="1">
      <alignment horizontal="left" vertical="center"/>
    </xf>
    <xf numFmtId="0" fontId="2" fillId="0" borderId="0" xfId="4" applyFont="1" applyAlignment="1">
      <alignment vertical="center"/>
    </xf>
    <xf numFmtId="164" fontId="2" fillId="0" borderId="0" xfId="4" quotePrefix="1" applyNumberFormat="1" applyFont="1" applyAlignment="1">
      <alignment horizontal="center" vertical="center"/>
    </xf>
    <xf numFmtId="164" fontId="5" fillId="0" borderId="0" xfId="4" applyNumberFormat="1" applyFont="1" applyAlignment="1">
      <alignment vertical="center"/>
    </xf>
    <xf numFmtId="164" fontId="2" fillId="0" borderId="0" xfId="4" quotePrefix="1" applyNumberFormat="1" applyFont="1" applyAlignment="1">
      <alignment vertical="center"/>
    </xf>
    <xf numFmtId="164" fontId="2" fillId="0" borderId="0" xfId="4" applyNumberFormat="1" applyFont="1" applyAlignment="1">
      <alignment horizontal="left" vertical="center" indent="1"/>
    </xf>
    <xf numFmtId="164" fontId="1" fillId="0" borderId="1" xfId="0" applyNumberFormat="1" applyFont="1" applyBorder="1" applyAlignment="1">
      <alignment horizontal="center" vertical="center"/>
    </xf>
    <xf numFmtId="0" fontId="2" fillId="0" borderId="0" xfId="2" applyFont="1" applyAlignment="1">
      <alignment vertical="center"/>
    </xf>
    <xf numFmtId="164" fontId="1" fillId="0" borderId="1" xfId="2" applyNumberFormat="1" applyFont="1" applyBorder="1" applyAlignment="1">
      <alignment vertical="center"/>
    </xf>
    <xf numFmtId="164" fontId="2" fillId="0" borderId="0" xfId="2" applyNumberFormat="1" applyFont="1" applyAlignment="1">
      <alignment vertical="center"/>
    </xf>
    <xf numFmtId="164" fontId="1" fillId="0" borderId="0" xfId="2" applyNumberFormat="1" applyFont="1" applyAlignment="1">
      <alignment horizontal="right" vertical="center"/>
    </xf>
    <xf numFmtId="0" fontId="2" fillId="0" borderId="1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1" xfId="2" applyFont="1" applyBorder="1" applyAlignment="1">
      <alignment vertical="center"/>
    </xf>
    <xf numFmtId="164" fontId="2" fillId="0" borderId="1" xfId="2" applyNumberFormat="1" applyFont="1" applyBorder="1" applyAlignment="1">
      <alignment vertical="center"/>
    </xf>
    <xf numFmtId="164" fontId="2" fillId="0" borderId="0" xfId="2" applyNumberFormat="1" applyFont="1" applyAlignment="1">
      <alignment horizontal="right" vertical="center"/>
    </xf>
    <xf numFmtId="164" fontId="2" fillId="0" borderId="1" xfId="2" applyNumberFormat="1" applyFont="1" applyBorder="1" applyAlignment="1">
      <alignment horizontal="right" vertical="center"/>
    </xf>
    <xf numFmtId="4" fontId="2" fillId="0" borderId="0" xfId="2" applyNumberFormat="1" applyFont="1" applyAlignment="1">
      <alignment horizontal="right" vertical="center"/>
    </xf>
    <xf numFmtId="168" fontId="2" fillId="0" borderId="0" xfId="2" applyNumberFormat="1" applyFont="1" applyAlignment="1">
      <alignment horizontal="right" vertical="center"/>
    </xf>
    <xf numFmtId="164" fontId="2" fillId="0" borderId="0" xfId="2" applyNumberFormat="1" applyFont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/>
    </xf>
    <xf numFmtId="164" fontId="1" fillId="0" borderId="1" xfId="2" applyNumberFormat="1" applyFont="1" applyBorder="1" applyAlignment="1">
      <alignment horizontal="center" vertical="center"/>
    </xf>
    <xf numFmtId="165" fontId="2" fillId="0" borderId="0" xfId="4" applyNumberFormat="1" applyFont="1" applyAlignment="1">
      <alignment vertical="center"/>
    </xf>
    <xf numFmtId="165" fontId="2" fillId="0" borderId="0" xfId="4" applyNumberFormat="1" applyFont="1" applyAlignment="1">
      <alignment horizontal="center" vertical="center"/>
    </xf>
    <xf numFmtId="165" fontId="2" fillId="0" borderId="1" xfId="4" applyNumberFormat="1" applyFont="1" applyBorder="1" applyAlignment="1">
      <alignment vertical="center"/>
    </xf>
    <xf numFmtId="165" fontId="2" fillId="0" borderId="1" xfId="4" applyNumberFormat="1" applyFont="1" applyBorder="1" applyAlignment="1">
      <alignment horizontal="center" vertical="center"/>
    </xf>
    <xf numFmtId="165" fontId="1" fillId="0" borderId="0" xfId="4" applyNumberFormat="1" applyFont="1" applyAlignment="1">
      <alignment vertical="center"/>
    </xf>
    <xf numFmtId="165" fontId="1" fillId="0" borderId="0" xfId="2" applyNumberFormat="1" applyFont="1" applyAlignment="1">
      <alignment horizontal="center" vertical="center"/>
    </xf>
    <xf numFmtId="165" fontId="1" fillId="0" borderId="0" xfId="2" applyNumberFormat="1" applyFont="1" applyAlignment="1">
      <alignment horizontal="right" vertical="center"/>
    </xf>
    <xf numFmtId="165" fontId="2" fillId="0" borderId="0" xfId="4" applyNumberFormat="1" applyFont="1" applyAlignment="1">
      <alignment horizontal="right" vertical="center"/>
    </xf>
    <xf numFmtId="165" fontId="2" fillId="2" borderId="0" xfId="4" applyNumberFormat="1" applyFont="1" applyFill="1" applyAlignment="1">
      <alignment horizontal="right" vertical="center"/>
    </xf>
    <xf numFmtId="165" fontId="2" fillId="0" borderId="0" xfId="3" applyNumberFormat="1" applyFont="1" applyAlignment="1">
      <alignment horizontal="right" vertical="center"/>
    </xf>
    <xf numFmtId="165" fontId="2" fillId="2" borderId="0" xfId="3" applyNumberFormat="1" applyFont="1" applyFill="1" applyAlignment="1">
      <alignment vertical="center"/>
    </xf>
    <xf numFmtId="165" fontId="2" fillId="0" borderId="0" xfId="3" applyNumberFormat="1" applyFont="1" applyAlignment="1">
      <alignment vertical="center"/>
    </xf>
    <xf numFmtId="165" fontId="2" fillId="2" borderId="0" xfId="2" applyNumberFormat="1" applyFont="1" applyFill="1" applyAlignment="1">
      <alignment vertical="center"/>
    </xf>
    <xf numFmtId="165" fontId="2" fillId="0" borderId="0" xfId="2" applyNumberFormat="1" applyFont="1" applyAlignment="1">
      <alignment vertical="center"/>
    </xf>
    <xf numFmtId="165" fontId="2" fillId="2" borderId="1" xfId="2" applyNumberFormat="1" applyFont="1" applyFill="1" applyBorder="1" applyAlignment="1">
      <alignment horizontal="right" vertical="center"/>
    </xf>
    <xf numFmtId="165" fontId="2" fillId="0" borderId="1" xfId="2" applyNumberFormat="1" applyFont="1" applyBorder="1" applyAlignment="1">
      <alignment horizontal="right" vertical="center"/>
    </xf>
    <xf numFmtId="165" fontId="2" fillId="2" borderId="0" xfId="2" applyNumberFormat="1" applyFont="1" applyFill="1" applyAlignment="1">
      <alignment horizontal="right" vertical="center"/>
    </xf>
    <xf numFmtId="165" fontId="2" fillId="0" borderId="0" xfId="2" applyNumberFormat="1" applyFont="1" applyAlignment="1">
      <alignment horizontal="right" vertical="center"/>
    </xf>
    <xf numFmtId="165" fontId="2" fillId="2" borderId="0" xfId="1" applyNumberFormat="1" applyFont="1" applyFill="1" applyBorder="1" applyAlignment="1">
      <alignment horizontal="justify" vertical="center"/>
    </xf>
    <xf numFmtId="165" fontId="2" fillId="0" borderId="0" xfId="1" applyNumberFormat="1" applyFont="1" applyFill="1" applyBorder="1" applyAlignment="1">
      <alignment horizontal="justify" vertical="center"/>
    </xf>
    <xf numFmtId="165" fontId="2" fillId="2" borderId="1" xfId="4" applyNumberFormat="1" applyFont="1" applyFill="1" applyBorder="1" applyAlignment="1">
      <alignment horizontal="right" vertical="center"/>
    </xf>
    <xf numFmtId="165" fontId="2" fillId="0" borderId="1" xfId="4" applyNumberFormat="1" applyFont="1" applyBorder="1" applyAlignment="1">
      <alignment horizontal="right" vertical="center"/>
    </xf>
    <xf numFmtId="165" fontId="2" fillId="2" borderId="2" xfId="4" applyNumberFormat="1" applyFont="1" applyFill="1" applyBorder="1" applyAlignment="1">
      <alignment vertical="center"/>
    </xf>
    <xf numFmtId="165" fontId="2" fillId="2" borderId="0" xfId="4" applyNumberFormat="1" applyFont="1" applyFill="1" applyAlignment="1">
      <alignment vertical="center"/>
    </xf>
    <xf numFmtId="169" fontId="2" fillId="2" borderId="2" xfId="3" applyNumberFormat="1" applyFont="1" applyFill="1" applyBorder="1" applyAlignment="1">
      <alignment horizontal="right" vertical="center"/>
    </xf>
    <xf numFmtId="169" fontId="2" fillId="0" borderId="0" xfId="3" applyNumberFormat="1" applyFont="1" applyAlignment="1">
      <alignment vertical="center"/>
    </xf>
    <xf numFmtId="169" fontId="2" fillId="0" borderId="0" xfId="3" applyNumberFormat="1" applyFont="1" applyAlignment="1">
      <alignment horizontal="right" vertical="center"/>
    </xf>
    <xf numFmtId="165" fontId="2" fillId="0" borderId="1" xfId="2" applyNumberFormat="1" applyFont="1" applyBorder="1" applyAlignment="1">
      <alignment vertical="center"/>
    </xf>
    <xf numFmtId="165" fontId="1" fillId="0" borderId="0" xfId="4" applyNumberFormat="1" applyFont="1" applyAlignment="1">
      <alignment horizontal="right" vertical="center"/>
    </xf>
    <xf numFmtId="165" fontId="2" fillId="0" borderId="0" xfId="2" applyNumberFormat="1" applyFont="1" applyAlignment="1">
      <alignment horizontal="center" vertical="center"/>
    </xf>
    <xf numFmtId="165" fontId="2" fillId="0" borderId="1" xfId="2" applyNumberFormat="1" applyFont="1" applyBorder="1" applyAlignment="1">
      <alignment horizontal="center" vertical="center"/>
    </xf>
    <xf numFmtId="165" fontId="1" fillId="0" borderId="4" xfId="2" applyNumberFormat="1" applyFont="1" applyBorder="1" applyAlignment="1">
      <alignment horizontal="right" vertical="center"/>
    </xf>
    <xf numFmtId="165" fontId="2" fillId="0" borderId="0" xfId="2" applyNumberFormat="1" applyFont="1" applyFill="1" applyAlignment="1">
      <alignment vertical="center"/>
    </xf>
    <xf numFmtId="165" fontId="2" fillId="0" borderId="1" xfId="2" applyNumberFormat="1" applyFont="1" applyFill="1" applyBorder="1" applyAlignment="1">
      <alignment vertical="center"/>
    </xf>
    <xf numFmtId="165" fontId="1" fillId="0" borderId="0" xfId="2" applyNumberFormat="1" applyFont="1" applyFill="1" applyAlignment="1">
      <alignment horizontal="right" vertical="center"/>
    </xf>
    <xf numFmtId="165" fontId="1" fillId="0" borderId="1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Alignment="1">
      <alignment horizontal="right" vertical="center"/>
    </xf>
    <xf numFmtId="165" fontId="2" fillId="0" borderId="0" xfId="4" applyNumberFormat="1" applyFont="1" applyFill="1" applyAlignment="1">
      <alignment horizontal="right" vertical="center"/>
    </xf>
    <xf numFmtId="165" fontId="2" fillId="0" borderId="1" xfId="4" applyNumberFormat="1" applyFont="1" applyFill="1" applyBorder="1" applyAlignment="1">
      <alignment horizontal="right" vertical="center"/>
    </xf>
    <xf numFmtId="165" fontId="2" fillId="0" borderId="1" xfId="2" applyNumberFormat="1" applyFont="1" applyFill="1" applyBorder="1" applyAlignment="1">
      <alignment horizontal="right" vertical="center"/>
    </xf>
    <xf numFmtId="165" fontId="2" fillId="0" borderId="0" xfId="4" applyNumberFormat="1" applyFont="1" applyFill="1" applyAlignment="1">
      <alignment vertical="center"/>
    </xf>
    <xf numFmtId="165" fontId="2" fillId="0" borderId="1" xfId="4" applyNumberFormat="1" applyFont="1" applyFill="1" applyBorder="1" applyAlignment="1">
      <alignment vertical="center"/>
    </xf>
    <xf numFmtId="165" fontId="1" fillId="0" borderId="0" xfId="2" applyNumberFormat="1" applyFont="1" applyFill="1" applyAlignment="1">
      <alignment horizontal="center" vertical="center"/>
    </xf>
    <xf numFmtId="165" fontId="2" fillId="0" borderId="0" xfId="3" applyNumberFormat="1" applyFont="1" applyFill="1" applyAlignment="1">
      <alignment horizontal="right" vertical="center"/>
    </xf>
    <xf numFmtId="165" fontId="2" fillId="0" borderId="1" xfId="3" applyNumberFormat="1" applyFont="1" applyFill="1" applyBorder="1" applyAlignment="1">
      <alignment horizontal="right" vertical="center"/>
    </xf>
    <xf numFmtId="165" fontId="2" fillId="0" borderId="2" xfId="4" applyNumberFormat="1" applyFont="1" applyFill="1" applyBorder="1" applyAlignment="1">
      <alignment vertical="center"/>
    </xf>
    <xf numFmtId="169" fontId="2" fillId="0" borderId="2" xfId="3" applyNumberFormat="1" applyFont="1" applyFill="1" applyBorder="1" applyAlignment="1">
      <alignment horizontal="right" vertical="center"/>
    </xf>
    <xf numFmtId="165" fontId="2" fillId="0" borderId="0" xfId="3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1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7" fontId="2" fillId="0" borderId="1" xfId="3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167" fontId="2" fillId="0" borderId="0" xfId="0" applyNumberFormat="1" applyFont="1" applyFill="1" applyAlignment="1">
      <alignment horizontal="right" vertical="center"/>
    </xf>
    <xf numFmtId="167" fontId="2" fillId="0" borderId="5" xfId="0" applyNumberFormat="1" applyFont="1" applyFill="1" applyBorder="1" applyAlignment="1">
      <alignment horizontal="right" vertical="center"/>
    </xf>
    <xf numFmtId="167" fontId="2" fillId="0" borderId="6" xfId="0" applyNumberFormat="1" applyFont="1" applyFill="1" applyBorder="1" applyAlignment="1">
      <alignment horizontal="right" vertical="center"/>
    </xf>
    <xf numFmtId="164" fontId="2" fillId="0" borderId="5" xfId="0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164" fontId="2" fillId="0" borderId="5" xfId="0" applyNumberFormat="1" applyFont="1" applyFill="1" applyBorder="1" applyAlignment="1">
      <alignment horizontal="right" vertical="center"/>
    </xf>
    <xf numFmtId="164" fontId="1" fillId="0" borderId="0" xfId="2" applyNumberFormat="1" applyFont="1" applyFill="1" applyAlignment="1">
      <alignment vertical="center"/>
    </xf>
    <xf numFmtId="167" fontId="2" fillId="0" borderId="0" xfId="4" applyNumberFormat="1" applyFont="1" applyAlignment="1">
      <alignment vertical="center"/>
    </xf>
    <xf numFmtId="164" fontId="2" fillId="2" borderId="0" xfId="3" applyNumberFormat="1" applyFont="1" applyFill="1" applyAlignment="1">
      <alignment vertical="center"/>
    </xf>
    <xf numFmtId="167" fontId="2" fillId="0" borderId="0" xfId="4" applyNumberFormat="1" applyFont="1" applyAlignment="1">
      <alignment horizontal="center" vertical="center"/>
    </xf>
    <xf numFmtId="167" fontId="2" fillId="0" borderId="0" xfId="3" applyNumberFormat="1" applyFont="1" applyAlignment="1">
      <alignment vertical="center"/>
    </xf>
    <xf numFmtId="164" fontId="2" fillId="2" borderId="1" xfId="3" applyNumberFormat="1" applyFont="1" applyFill="1" applyBorder="1" applyAlignment="1">
      <alignment vertical="center"/>
    </xf>
    <xf numFmtId="167" fontId="2" fillId="0" borderId="0" xfId="3" applyNumberFormat="1" applyFont="1" applyAlignment="1">
      <alignment horizontal="right" vertical="center"/>
    </xf>
    <xf numFmtId="167" fontId="2" fillId="2" borderId="0" xfId="3" applyNumberFormat="1" applyFont="1" applyFill="1" applyAlignment="1">
      <alignment horizontal="right" vertical="center"/>
    </xf>
    <xf numFmtId="167" fontId="2" fillId="2" borderId="1" xfId="2" applyNumberFormat="1" applyFont="1" applyFill="1" applyBorder="1" applyAlignment="1">
      <alignment horizontal="right" vertical="center"/>
    </xf>
    <xf numFmtId="167" fontId="2" fillId="2" borderId="1" xfId="3" applyNumberFormat="1" applyFont="1" applyFill="1" applyBorder="1" applyAlignment="1">
      <alignment horizontal="right" vertical="center"/>
    </xf>
    <xf numFmtId="164" fontId="2" fillId="2" borderId="0" xfId="3" applyNumberFormat="1" applyFont="1" applyFill="1" applyAlignment="1">
      <alignment horizontal="right" vertical="center"/>
    </xf>
    <xf numFmtId="164" fontId="2" fillId="2" borderId="1" xfId="3" applyNumberFormat="1" applyFont="1" applyFill="1" applyBorder="1" applyAlignment="1">
      <alignment horizontal="right" vertical="center"/>
    </xf>
    <xf numFmtId="164" fontId="2" fillId="0" borderId="0" xfId="3" applyNumberFormat="1" applyFont="1" applyFill="1" applyAlignment="1">
      <alignment horizontal="right" vertical="center"/>
    </xf>
    <xf numFmtId="164" fontId="2" fillId="0" borderId="0" xfId="3" applyNumberFormat="1" applyFont="1" applyFill="1" applyAlignment="1">
      <alignment vertical="center"/>
    </xf>
    <xf numFmtId="164" fontId="2" fillId="0" borderId="1" xfId="3" applyNumberFormat="1" applyFont="1" applyFill="1" applyBorder="1" applyAlignment="1">
      <alignment vertical="center"/>
    </xf>
    <xf numFmtId="167" fontId="2" fillId="0" borderId="0" xfId="3" applyNumberFormat="1" applyFont="1" applyFill="1" applyAlignment="1">
      <alignment horizontal="right" vertical="center"/>
    </xf>
    <xf numFmtId="167" fontId="2" fillId="0" borderId="1" xfId="2" applyNumberFormat="1" applyFont="1" applyFill="1" applyBorder="1" applyAlignment="1">
      <alignment horizontal="right" vertical="center"/>
    </xf>
    <xf numFmtId="167" fontId="2" fillId="0" borderId="1" xfId="3" applyNumberFormat="1" applyFont="1" applyFill="1" applyBorder="1" applyAlignment="1">
      <alignment horizontal="right" vertical="center"/>
    </xf>
    <xf numFmtId="164" fontId="2" fillId="0" borderId="1" xfId="3" applyNumberFormat="1" applyFont="1" applyFill="1" applyBorder="1" applyAlignment="1">
      <alignment horizontal="right" vertical="center"/>
    </xf>
    <xf numFmtId="165" fontId="2" fillId="2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165" fontId="2" fillId="2" borderId="0" xfId="4" applyNumberFormat="1" applyFont="1" applyFill="1" applyBorder="1" applyAlignment="1">
      <alignment horizontal="right" vertical="center"/>
    </xf>
    <xf numFmtId="165" fontId="2" fillId="0" borderId="0" xfId="4" applyNumberFormat="1" applyFont="1" applyFill="1" applyBorder="1" applyAlignment="1">
      <alignment horizontal="right" vertical="center"/>
    </xf>
    <xf numFmtId="164" fontId="6" fillId="0" borderId="0" xfId="0" applyNumberFormat="1" applyFont="1" applyAlignment="1">
      <alignment vertical="center"/>
    </xf>
    <xf numFmtId="164" fontId="5" fillId="0" borderId="0" xfId="4" applyNumberFormat="1" applyFont="1" applyAlignment="1">
      <alignment horizontal="left" vertical="center"/>
    </xf>
    <xf numFmtId="165" fontId="2" fillId="0" borderId="0" xfId="4" applyNumberFormat="1" applyFont="1" applyBorder="1" applyAlignment="1">
      <alignment horizontal="right" vertical="center"/>
    </xf>
    <xf numFmtId="165" fontId="1" fillId="0" borderId="0" xfId="1" quotePrefix="1" applyNumberFormat="1" applyFont="1" applyFill="1" applyBorder="1" applyAlignment="1">
      <alignment horizontal="center" vertical="center"/>
    </xf>
    <xf numFmtId="166" fontId="1" fillId="0" borderId="0" xfId="1" quotePrefix="1" applyFont="1" applyFill="1" applyBorder="1" applyAlignment="1">
      <alignment horizontal="center" vertical="center"/>
    </xf>
    <xf numFmtId="164" fontId="1" fillId="0" borderId="0" xfId="4" applyNumberFormat="1" applyFont="1" applyAlignment="1">
      <alignment horizontal="right" vertical="center"/>
    </xf>
    <xf numFmtId="165" fontId="1" fillId="0" borderId="0" xfId="4" applyNumberFormat="1" applyFont="1" applyAlignment="1">
      <alignment horizontal="center" vertical="center"/>
    </xf>
    <xf numFmtId="165" fontId="1" fillId="0" borderId="3" xfId="4" applyNumberFormat="1" applyFont="1" applyBorder="1" applyAlignment="1">
      <alignment horizontal="right" vertical="center"/>
    </xf>
    <xf numFmtId="165" fontId="2" fillId="0" borderId="0" xfId="4" applyNumberFormat="1" applyFont="1" applyFill="1" applyAlignment="1">
      <alignment horizontal="center" vertical="center"/>
    </xf>
    <xf numFmtId="167" fontId="2" fillId="0" borderId="0" xfId="4" applyNumberFormat="1" applyFont="1" applyFill="1" applyAlignment="1">
      <alignment horizontal="right" vertical="center"/>
    </xf>
    <xf numFmtId="164" fontId="2" fillId="0" borderId="0" xfId="4" applyNumberFormat="1" applyFont="1" applyFill="1" applyAlignment="1">
      <alignment horizontal="right" vertical="center"/>
    </xf>
    <xf numFmtId="165" fontId="2" fillId="0" borderId="2" xfId="4" applyNumberFormat="1" applyFont="1" applyFill="1" applyBorder="1" applyAlignment="1">
      <alignment horizontal="right" vertical="center"/>
    </xf>
    <xf numFmtId="167" fontId="2" fillId="2" borderId="0" xfId="4" applyNumberFormat="1" applyFont="1" applyFill="1" applyAlignment="1">
      <alignment horizontal="right" vertical="center"/>
    </xf>
    <xf numFmtId="167" fontId="2" fillId="0" borderId="0" xfId="4" applyNumberFormat="1" applyFont="1" applyAlignment="1">
      <alignment horizontal="right" vertical="center"/>
    </xf>
    <xf numFmtId="165" fontId="2" fillId="2" borderId="2" xfId="4" applyNumberFormat="1" applyFont="1" applyFill="1" applyBorder="1" applyAlignment="1">
      <alignment horizontal="right" vertical="center"/>
    </xf>
    <xf numFmtId="167" fontId="2" fillId="0" borderId="0" xfId="1" applyNumberFormat="1" applyFont="1" applyFill="1" applyAlignment="1">
      <alignment vertical="center"/>
    </xf>
    <xf numFmtId="167" fontId="2" fillId="2" borderId="0" xfId="1" applyNumberFormat="1" applyFont="1" applyFill="1" applyAlignment="1">
      <alignment vertical="center"/>
    </xf>
    <xf numFmtId="167" fontId="2" fillId="0" borderId="0" xfId="1" applyNumberFormat="1" applyFont="1" applyFill="1" applyAlignment="1">
      <alignment horizontal="right" vertical="center"/>
    </xf>
    <xf numFmtId="167" fontId="2" fillId="2" borderId="0" xfId="1" applyNumberFormat="1" applyFont="1" applyFill="1" applyAlignment="1">
      <alignment horizontal="right" vertical="center"/>
    </xf>
    <xf numFmtId="164" fontId="2" fillId="0" borderId="0" xfId="2" applyNumberFormat="1" applyFont="1" applyAlignment="1">
      <alignment horizontal="left" vertical="center"/>
    </xf>
    <xf numFmtId="165" fontId="2" fillId="2" borderId="0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right" vertical="center"/>
    </xf>
    <xf numFmtId="167" fontId="2" fillId="2" borderId="0" xfId="1" applyNumberFormat="1" applyFont="1" applyFill="1" applyBorder="1" applyAlignment="1">
      <alignment horizontal="right" vertical="center"/>
    </xf>
    <xf numFmtId="167" fontId="2" fillId="2" borderId="1" xfId="1" applyNumberFormat="1" applyFont="1" applyFill="1" applyBorder="1" applyAlignment="1">
      <alignment horizontal="right" vertical="center"/>
    </xf>
    <xf numFmtId="167" fontId="2" fillId="0" borderId="1" xfId="1" applyNumberFormat="1" applyFont="1" applyFill="1" applyBorder="1" applyAlignment="1">
      <alignment horizontal="right" vertical="center"/>
    </xf>
    <xf numFmtId="169" fontId="2" fillId="2" borderId="0" xfId="1" applyNumberFormat="1" applyFont="1" applyFill="1" applyBorder="1" applyAlignment="1">
      <alignment vertical="center"/>
    </xf>
    <xf numFmtId="169" fontId="2" fillId="0" borderId="0" xfId="1" applyNumberFormat="1" applyFont="1" applyFill="1" applyAlignment="1">
      <alignment vertical="center"/>
    </xf>
    <xf numFmtId="169" fontId="2" fillId="0" borderId="0" xfId="1" applyNumberFormat="1" applyFont="1" applyFill="1" applyBorder="1" applyAlignment="1">
      <alignment vertical="center"/>
    </xf>
    <xf numFmtId="169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 vertical="center"/>
    </xf>
    <xf numFmtId="164" fontId="2" fillId="0" borderId="0" xfId="2" quotePrefix="1" applyNumberFormat="1" applyFont="1" applyAlignment="1">
      <alignment horizontal="left" vertical="center"/>
    </xf>
    <xf numFmtId="167" fontId="2" fillId="0" borderId="0" xfId="1" applyNumberFormat="1" applyFont="1" applyFill="1" applyAlignment="1">
      <alignment horizontal="center" vertical="center"/>
    </xf>
    <xf numFmtId="167" fontId="2" fillId="0" borderId="0" xfId="1" applyNumberFormat="1" applyFont="1" applyFill="1" applyBorder="1" applyAlignment="1">
      <alignment vertical="center"/>
    </xf>
    <xf numFmtId="167" fontId="2" fillId="2" borderId="1" xfId="1" applyNumberFormat="1" applyFont="1" applyFill="1" applyBorder="1" applyAlignment="1">
      <alignment vertical="center"/>
    </xf>
    <xf numFmtId="167" fontId="2" fillId="0" borderId="0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vertical="center"/>
    </xf>
    <xf numFmtId="164" fontId="1" fillId="0" borderId="0" xfId="5" applyNumberFormat="1" applyFont="1" applyAlignment="1">
      <alignment vertical="center"/>
    </xf>
    <xf numFmtId="164" fontId="2" fillId="0" borderId="0" xfId="5" applyNumberFormat="1" applyFont="1" applyAlignment="1">
      <alignment vertical="center"/>
    </xf>
    <xf numFmtId="164" fontId="1" fillId="0" borderId="0" xfId="2" applyNumberFormat="1" applyFont="1" applyAlignment="1">
      <alignment horizontal="center" vertical="center"/>
    </xf>
    <xf numFmtId="165" fontId="1" fillId="0" borderId="1" xfId="2" applyNumberFormat="1" applyFont="1" applyBorder="1" applyAlignment="1">
      <alignment vertical="center"/>
    </xf>
    <xf numFmtId="164" fontId="2" fillId="0" borderId="0" xfId="2" quotePrefix="1" applyNumberFormat="1" applyFont="1" applyAlignment="1">
      <alignment horizontal="center" vertical="center"/>
    </xf>
    <xf numFmtId="165" fontId="2" fillId="2" borderId="2" xfId="1" applyNumberFormat="1" applyFont="1" applyFill="1" applyBorder="1" applyAlignment="1">
      <alignment vertical="center"/>
    </xf>
    <xf numFmtId="165" fontId="2" fillId="0" borderId="2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horizontal="justify" vertical="center"/>
    </xf>
    <xf numFmtId="165" fontId="1" fillId="0" borderId="1" xfId="4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4" fontId="2" fillId="0" borderId="0" xfId="2" applyNumberFormat="1" applyFont="1" applyFill="1" applyAlignment="1">
      <alignment horizontal="left" vertical="center"/>
    </xf>
    <xf numFmtId="164" fontId="2" fillId="0" borderId="0" xfId="2" applyNumberFormat="1" applyFont="1" applyFill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2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5" fontId="1" fillId="0" borderId="1" xfId="4" applyNumberFormat="1" applyFont="1" applyBorder="1" applyAlignment="1">
      <alignment horizontal="right" vertical="center"/>
    </xf>
    <xf numFmtId="165" fontId="1" fillId="0" borderId="1" xfId="4" applyNumberFormat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165" fontId="1" fillId="0" borderId="3" xfId="4" applyNumberFormat="1" applyFont="1" applyBorder="1" applyAlignment="1">
      <alignment horizontal="center" vertical="center"/>
    </xf>
    <xf numFmtId="165" fontId="1" fillId="0" borderId="1" xfId="2" applyNumberFormat="1" applyFont="1" applyBorder="1" applyAlignment="1">
      <alignment horizontal="center" vertical="center"/>
    </xf>
    <xf numFmtId="165" fontId="1" fillId="0" borderId="3" xfId="2" applyNumberFormat="1" applyFont="1" applyBorder="1" applyAlignment="1">
      <alignment horizontal="center" vertical="center"/>
    </xf>
    <xf numFmtId="165" fontId="1" fillId="0" borderId="1" xfId="2" applyNumberFormat="1" applyFont="1" applyBorder="1" applyAlignment="1">
      <alignment horizontal="right" vertical="center"/>
    </xf>
    <xf numFmtId="0" fontId="2" fillId="0" borderId="1" xfId="4" applyFont="1" applyBorder="1" applyAlignment="1">
      <alignment horizontal="left" vertical="center"/>
    </xf>
    <xf numFmtId="164" fontId="2" fillId="0" borderId="1" xfId="2" applyNumberFormat="1" applyFont="1" applyBorder="1" applyAlignment="1">
      <alignment horizontal="left" vertical="center"/>
    </xf>
  </cellXfs>
  <cellStyles count="6">
    <cellStyle name="Comma" xfId="1" builtinId="3"/>
    <cellStyle name="Normal" xfId="0" builtinId="0"/>
    <cellStyle name="Normal 2" xfId="2" xr:uid="{A6A692FF-ECD8-402A-A5B0-FF2E554A73D4}"/>
    <cellStyle name="Normal 2 2 2" xfId="3" xr:uid="{2540E4C9-9DEF-4104-92D8-AA346F23F6EA}"/>
    <cellStyle name="Normal 3" xfId="4" xr:uid="{6866DD30-E29F-4FDB-8517-53F8A12933AD}"/>
    <cellStyle name="Normal_3M Thailand 311244 - T" xfId="5" xr:uid="{42B15E5A-28F1-43D3-8EDE-FE42238A5073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F27E4-0C29-4FCA-8EAF-4BB1BEFAFA42}">
  <dimension ref="A1:M108"/>
  <sheetViews>
    <sheetView topLeftCell="A78" zoomScale="85" zoomScaleNormal="85" zoomScaleSheetLayoutView="55" workbookViewId="0">
      <selection activeCell="Q102" sqref="Q102"/>
    </sheetView>
  </sheetViews>
  <sheetFormatPr defaultColWidth="9.140625" defaultRowHeight="21.75" customHeight="1" x14ac:dyDescent="0.5"/>
  <cols>
    <col min="1" max="3" width="1.7109375" style="2" customWidth="1"/>
    <col min="4" max="4" width="33.28515625" style="2" customWidth="1"/>
    <col min="5" max="5" width="8.42578125" style="3" customWidth="1"/>
    <col min="6" max="6" width="0.85546875" style="2" customWidth="1"/>
    <col min="7" max="7" width="15.28515625" style="4" customWidth="1"/>
    <col min="8" max="8" width="0.85546875" style="4" customWidth="1"/>
    <col min="9" max="9" width="13.7109375" style="129" customWidth="1"/>
    <col min="10" max="10" width="0.85546875" style="4" customWidth="1"/>
    <col min="11" max="11" width="15.28515625" style="4" customWidth="1"/>
    <col min="12" max="12" width="0.85546875" style="5" customWidth="1"/>
    <col min="13" max="13" width="13.7109375" style="134" customWidth="1"/>
    <col min="14" max="16384" width="9.140625" style="2"/>
  </cols>
  <sheetData>
    <row r="1" spans="1:13" ht="21.75" customHeight="1" x14ac:dyDescent="0.5">
      <c r="A1" s="1" t="s">
        <v>0</v>
      </c>
      <c r="M1" s="131"/>
    </row>
    <row r="2" spans="1:13" ht="21.75" customHeight="1" x14ac:dyDescent="0.5">
      <c r="A2" s="146" t="s">
        <v>145</v>
      </c>
      <c r="B2" s="135"/>
      <c r="C2" s="135"/>
      <c r="D2" s="135"/>
      <c r="M2" s="131"/>
    </row>
    <row r="3" spans="1:13" ht="21.75" customHeight="1" x14ac:dyDescent="0.5">
      <c r="A3" s="8" t="s">
        <v>170</v>
      </c>
      <c r="B3" s="9"/>
      <c r="C3" s="9"/>
      <c r="D3" s="9"/>
      <c r="E3" s="10"/>
      <c r="F3" s="9"/>
      <c r="G3" s="11"/>
      <c r="H3" s="11"/>
      <c r="I3" s="130"/>
      <c r="J3" s="11"/>
      <c r="K3" s="11"/>
      <c r="L3" s="12"/>
      <c r="M3" s="137"/>
    </row>
    <row r="4" spans="1:13" ht="19.350000000000001" customHeight="1" x14ac:dyDescent="0.5">
      <c r="E4" s="13"/>
      <c r="G4" s="14"/>
      <c r="H4" s="14"/>
      <c r="L4" s="4"/>
      <c r="M4" s="129"/>
    </row>
    <row r="5" spans="1:13" ht="19.350000000000001" customHeight="1" x14ac:dyDescent="0.5">
      <c r="G5" s="219" t="s">
        <v>1</v>
      </c>
      <c r="H5" s="219"/>
      <c r="I5" s="219"/>
      <c r="J5" s="15"/>
      <c r="K5" s="219" t="s">
        <v>2</v>
      </c>
      <c r="L5" s="219"/>
      <c r="M5" s="219"/>
    </row>
    <row r="6" spans="1:13" ht="19.350000000000001" customHeight="1" x14ac:dyDescent="0.5">
      <c r="E6" s="16"/>
      <c r="F6" s="1"/>
      <c r="G6" s="6" t="s">
        <v>3</v>
      </c>
      <c r="H6" s="6"/>
      <c r="I6" s="131" t="s">
        <v>4</v>
      </c>
      <c r="J6" s="6"/>
      <c r="K6" s="6" t="s">
        <v>3</v>
      </c>
      <c r="L6" s="6"/>
      <c r="M6" s="131" t="s">
        <v>4</v>
      </c>
    </row>
    <row r="7" spans="1:13" ht="19.350000000000001" customHeight="1" x14ac:dyDescent="0.5">
      <c r="G7" s="6" t="s">
        <v>155</v>
      </c>
      <c r="H7" s="6"/>
      <c r="I7" s="131" t="s">
        <v>5</v>
      </c>
      <c r="J7" s="6"/>
      <c r="K7" s="6" t="s">
        <v>155</v>
      </c>
      <c r="L7" s="6"/>
      <c r="M7" s="131" t="s">
        <v>5</v>
      </c>
    </row>
    <row r="8" spans="1:13" ht="19.350000000000001" customHeight="1" x14ac:dyDescent="0.5">
      <c r="E8" s="16"/>
      <c r="F8" s="1"/>
      <c r="G8" s="6" t="s">
        <v>143</v>
      </c>
      <c r="H8" s="6"/>
      <c r="I8" s="131" t="s">
        <v>125</v>
      </c>
      <c r="J8" s="6"/>
      <c r="K8" s="6" t="s">
        <v>143</v>
      </c>
      <c r="L8" s="6"/>
      <c r="M8" s="131" t="s">
        <v>125</v>
      </c>
    </row>
    <row r="9" spans="1:13" ht="19.350000000000001" customHeight="1" x14ac:dyDescent="0.5">
      <c r="E9" s="65" t="s">
        <v>6</v>
      </c>
      <c r="F9" s="1"/>
      <c r="G9" s="217" t="s">
        <v>7</v>
      </c>
      <c r="H9" s="6"/>
      <c r="I9" s="132" t="s">
        <v>7</v>
      </c>
      <c r="J9" s="6"/>
      <c r="K9" s="217" t="s">
        <v>7</v>
      </c>
      <c r="L9" s="6"/>
      <c r="M9" s="132" t="s">
        <v>7</v>
      </c>
    </row>
    <row r="10" spans="1:13" ht="19.350000000000001" customHeight="1" x14ac:dyDescent="0.5">
      <c r="A10" s="1" t="s">
        <v>8</v>
      </c>
      <c r="E10" s="16"/>
      <c r="F10" s="1"/>
      <c r="G10" s="17"/>
      <c r="H10" s="18"/>
      <c r="I10" s="133"/>
      <c r="J10" s="18"/>
      <c r="K10" s="17"/>
      <c r="L10" s="6"/>
      <c r="M10" s="131"/>
    </row>
    <row r="11" spans="1:13" ht="6" customHeight="1" x14ac:dyDescent="0.5">
      <c r="E11" s="16"/>
      <c r="F11" s="1"/>
      <c r="G11" s="19"/>
      <c r="H11" s="6"/>
      <c r="I11" s="131"/>
      <c r="J11" s="6"/>
      <c r="K11" s="19"/>
      <c r="L11" s="6"/>
      <c r="M11" s="131"/>
    </row>
    <row r="12" spans="1:13" ht="19.350000000000001" customHeight="1" x14ac:dyDescent="0.5">
      <c r="A12" s="1" t="s">
        <v>9</v>
      </c>
      <c r="G12" s="20"/>
      <c r="K12" s="20"/>
    </row>
    <row r="13" spans="1:13" ht="6" customHeight="1" x14ac:dyDescent="0.5">
      <c r="E13" s="16"/>
      <c r="F13" s="1"/>
      <c r="G13" s="19"/>
      <c r="H13" s="6"/>
      <c r="I13" s="131"/>
      <c r="J13" s="6"/>
      <c r="K13" s="19"/>
      <c r="L13" s="6"/>
      <c r="M13" s="131"/>
    </row>
    <row r="14" spans="1:13" ht="19.350000000000001" customHeight="1" x14ac:dyDescent="0.5">
      <c r="A14" s="2" t="s">
        <v>10</v>
      </c>
      <c r="E14" s="13"/>
      <c r="G14" s="21">
        <v>1339898</v>
      </c>
      <c r="H14" s="14"/>
      <c r="I14" s="135">
        <v>1191606</v>
      </c>
      <c r="J14" s="14"/>
      <c r="K14" s="21">
        <v>1211864</v>
      </c>
      <c r="L14" s="14"/>
      <c r="M14" s="135">
        <v>1081385</v>
      </c>
    </row>
    <row r="15" spans="1:13" ht="19.350000000000001" customHeight="1" x14ac:dyDescent="0.5">
      <c r="A15" s="2" t="s">
        <v>152</v>
      </c>
      <c r="E15" s="13"/>
      <c r="G15" s="21"/>
      <c r="H15" s="14"/>
      <c r="I15" s="135"/>
      <c r="J15" s="14"/>
      <c r="K15" s="21"/>
      <c r="L15" s="14"/>
      <c r="M15" s="135"/>
    </row>
    <row r="16" spans="1:13" ht="19.350000000000001" customHeight="1" x14ac:dyDescent="0.5">
      <c r="A16" s="68"/>
      <c r="B16" s="2" t="s">
        <v>151</v>
      </c>
      <c r="E16" s="13">
        <v>7</v>
      </c>
      <c r="G16" s="21">
        <v>30000</v>
      </c>
      <c r="H16" s="14"/>
      <c r="I16" s="136">
        <v>0</v>
      </c>
      <c r="J16" s="14"/>
      <c r="K16" s="21">
        <v>30000</v>
      </c>
      <c r="L16" s="14"/>
      <c r="M16" s="136">
        <v>0</v>
      </c>
    </row>
    <row r="17" spans="1:13" ht="19.350000000000001" customHeight="1" x14ac:dyDescent="0.5">
      <c r="A17" s="2" t="s">
        <v>148</v>
      </c>
      <c r="E17" s="13">
        <v>8</v>
      </c>
      <c r="G17" s="21">
        <v>751790</v>
      </c>
      <c r="H17" s="14"/>
      <c r="I17" s="135">
        <v>636958</v>
      </c>
      <c r="J17" s="14"/>
      <c r="K17" s="21">
        <v>537129</v>
      </c>
      <c r="L17" s="14"/>
      <c r="M17" s="135">
        <v>488506</v>
      </c>
    </row>
    <row r="18" spans="1:13" ht="19.350000000000001" customHeight="1" x14ac:dyDescent="0.5">
      <c r="A18" s="2" t="s">
        <v>11</v>
      </c>
      <c r="E18" s="13">
        <v>9</v>
      </c>
      <c r="G18" s="21">
        <v>747016</v>
      </c>
      <c r="H18" s="23"/>
      <c r="I18" s="135">
        <v>480131</v>
      </c>
      <c r="J18" s="23"/>
      <c r="K18" s="21">
        <v>706725</v>
      </c>
      <c r="L18" s="23"/>
      <c r="M18" s="135">
        <v>385064</v>
      </c>
    </row>
    <row r="19" spans="1:13" ht="19.350000000000001" customHeight="1" x14ac:dyDescent="0.5">
      <c r="A19" s="2" t="s">
        <v>12</v>
      </c>
      <c r="E19" s="13">
        <v>10</v>
      </c>
      <c r="G19" s="21">
        <v>128927</v>
      </c>
      <c r="H19" s="23"/>
      <c r="I19" s="136">
        <v>122454</v>
      </c>
      <c r="J19" s="23"/>
      <c r="K19" s="21">
        <v>128927</v>
      </c>
      <c r="L19" s="23"/>
      <c r="M19" s="136">
        <v>122454</v>
      </c>
    </row>
    <row r="20" spans="1:13" ht="19.350000000000001" customHeight="1" x14ac:dyDescent="0.5">
      <c r="A20" s="2" t="s">
        <v>18</v>
      </c>
      <c r="E20" s="13"/>
      <c r="G20" s="21"/>
      <c r="H20" s="23"/>
      <c r="I20" s="14"/>
      <c r="J20" s="23"/>
      <c r="K20" s="21"/>
      <c r="L20" s="23"/>
      <c r="M20" s="14"/>
    </row>
    <row r="21" spans="1:13" ht="19.350000000000001" customHeight="1" x14ac:dyDescent="0.5">
      <c r="B21" s="2" t="s">
        <v>129</v>
      </c>
      <c r="E21" s="13" t="s">
        <v>154</v>
      </c>
      <c r="G21" s="21">
        <v>0</v>
      </c>
      <c r="H21" s="23"/>
      <c r="I21" s="136">
        <v>0</v>
      </c>
      <c r="J21" s="23"/>
      <c r="K21" s="21">
        <v>43496</v>
      </c>
      <c r="L21" s="23"/>
      <c r="M21" s="136">
        <v>40821</v>
      </c>
    </row>
    <row r="22" spans="1:13" ht="19.350000000000001" customHeight="1" x14ac:dyDescent="0.5">
      <c r="A22" s="2" t="s">
        <v>13</v>
      </c>
      <c r="E22" s="13"/>
      <c r="G22" s="24">
        <v>65198</v>
      </c>
      <c r="H22" s="23"/>
      <c r="I22" s="143">
        <v>57324</v>
      </c>
      <c r="J22" s="14"/>
      <c r="K22" s="24">
        <v>44376</v>
      </c>
      <c r="L22" s="14"/>
      <c r="M22" s="143">
        <v>40994</v>
      </c>
    </row>
    <row r="23" spans="1:13" ht="6" customHeight="1" x14ac:dyDescent="0.5">
      <c r="E23" s="13"/>
      <c r="F23" s="1"/>
      <c r="G23" s="26"/>
      <c r="H23" s="27"/>
      <c r="I23" s="27"/>
      <c r="J23" s="27"/>
      <c r="K23" s="26"/>
      <c r="L23" s="27"/>
      <c r="M23" s="27"/>
    </row>
    <row r="24" spans="1:13" ht="19.350000000000001" customHeight="1" x14ac:dyDescent="0.5">
      <c r="A24" s="1" t="s">
        <v>14</v>
      </c>
      <c r="E24" s="13"/>
      <c r="G24" s="25">
        <f>SUM(G14:G23)</f>
        <v>3062829</v>
      </c>
      <c r="H24" s="23"/>
      <c r="I24" s="144">
        <f>SUM(I14:I23)</f>
        <v>2488473</v>
      </c>
      <c r="J24" s="23"/>
      <c r="K24" s="25">
        <f>SUM(K14:K23)</f>
        <v>2702517</v>
      </c>
      <c r="L24" s="23"/>
      <c r="M24" s="144">
        <f>SUM(M14:M23)</f>
        <v>2159224</v>
      </c>
    </row>
    <row r="25" spans="1:13" ht="19.350000000000001" customHeight="1" x14ac:dyDescent="0.5">
      <c r="E25" s="13"/>
      <c r="G25" s="22"/>
      <c r="H25" s="14"/>
      <c r="I25" s="28"/>
      <c r="J25" s="14"/>
      <c r="K25" s="22"/>
      <c r="L25" s="14"/>
      <c r="M25" s="28"/>
    </row>
    <row r="26" spans="1:13" ht="19.350000000000001" customHeight="1" x14ac:dyDescent="0.5">
      <c r="A26" s="1" t="s">
        <v>15</v>
      </c>
      <c r="E26" s="13"/>
      <c r="G26" s="20"/>
      <c r="I26" s="14"/>
      <c r="J26" s="14"/>
      <c r="K26" s="20"/>
      <c r="L26" s="14"/>
      <c r="M26" s="14"/>
    </row>
    <row r="27" spans="1:13" ht="6" customHeight="1" x14ac:dyDescent="0.5">
      <c r="E27" s="13"/>
      <c r="F27" s="1"/>
      <c r="G27" s="19"/>
      <c r="H27" s="6"/>
      <c r="I27" s="27"/>
      <c r="J27" s="27"/>
      <c r="K27" s="19"/>
      <c r="L27" s="27"/>
      <c r="M27" s="27"/>
    </row>
    <row r="28" spans="1:13" ht="19.350000000000001" customHeight="1" x14ac:dyDescent="0.5">
      <c r="A28" s="2" t="s">
        <v>16</v>
      </c>
      <c r="E28" s="13"/>
      <c r="G28" s="30">
        <v>0</v>
      </c>
      <c r="H28" s="15"/>
      <c r="I28" s="136">
        <v>0</v>
      </c>
      <c r="J28" s="14"/>
      <c r="K28" s="30">
        <v>21011</v>
      </c>
      <c r="L28" s="14"/>
      <c r="M28" s="136">
        <v>21011</v>
      </c>
    </row>
    <row r="29" spans="1:13" ht="19.350000000000001" customHeight="1" x14ac:dyDescent="0.5">
      <c r="A29" s="2" t="s">
        <v>17</v>
      </c>
      <c r="E29" s="13"/>
      <c r="G29" s="21">
        <v>713</v>
      </c>
      <c r="H29" s="14"/>
      <c r="I29" s="139">
        <v>845</v>
      </c>
      <c r="J29" s="14"/>
      <c r="K29" s="21">
        <v>713</v>
      </c>
      <c r="L29" s="14"/>
      <c r="M29" s="139">
        <v>845</v>
      </c>
    </row>
    <row r="30" spans="1:13" ht="19.350000000000001" customHeight="1" x14ac:dyDescent="0.5">
      <c r="A30" s="2" t="s">
        <v>18</v>
      </c>
      <c r="E30" s="13" t="s">
        <v>154</v>
      </c>
      <c r="G30" s="21">
        <v>0</v>
      </c>
      <c r="H30" s="14"/>
      <c r="I30" s="136">
        <v>0</v>
      </c>
      <c r="J30" s="14"/>
      <c r="K30" s="21">
        <v>110050</v>
      </c>
      <c r="L30" s="14"/>
      <c r="M30" s="136">
        <v>102067</v>
      </c>
    </row>
    <row r="31" spans="1:13" ht="19.350000000000001" customHeight="1" x14ac:dyDescent="0.5">
      <c r="A31" s="2" t="s">
        <v>19</v>
      </c>
      <c r="E31" s="13">
        <v>11</v>
      </c>
      <c r="G31" s="21">
        <v>2654348</v>
      </c>
      <c r="H31" s="14"/>
      <c r="I31" s="139">
        <v>2607193</v>
      </c>
      <c r="J31" s="14"/>
      <c r="K31" s="21">
        <v>2369535</v>
      </c>
      <c r="L31" s="14"/>
      <c r="M31" s="139">
        <v>2310040</v>
      </c>
    </row>
    <row r="32" spans="1:13" ht="19.350000000000001" customHeight="1" x14ac:dyDescent="0.5">
      <c r="A32" s="2" t="s">
        <v>20</v>
      </c>
      <c r="E32" s="13"/>
      <c r="G32" s="21">
        <v>5799</v>
      </c>
      <c r="H32" s="14"/>
      <c r="I32" s="139">
        <v>6995</v>
      </c>
      <c r="J32" s="14"/>
      <c r="K32" s="21">
        <v>5799</v>
      </c>
      <c r="L32" s="14"/>
      <c r="M32" s="136">
        <v>6995</v>
      </c>
    </row>
    <row r="33" spans="1:13" ht="19.350000000000001" customHeight="1" x14ac:dyDescent="0.5">
      <c r="A33" s="2" t="s">
        <v>21</v>
      </c>
      <c r="E33" s="13"/>
      <c r="G33" s="21">
        <v>12309</v>
      </c>
      <c r="H33" s="14"/>
      <c r="I33" s="139">
        <v>12295</v>
      </c>
      <c r="J33" s="14"/>
      <c r="K33" s="21">
        <v>0</v>
      </c>
      <c r="L33" s="14"/>
      <c r="M33" s="136">
        <v>0</v>
      </c>
    </row>
    <row r="34" spans="1:13" ht="19.350000000000001" customHeight="1" x14ac:dyDescent="0.5">
      <c r="A34" s="2" t="s">
        <v>22</v>
      </c>
      <c r="E34" s="13"/>
      <c r="G34" s="21">
        <v>27851</v>
      </c>
      <c r="H34" s="14"/>
      <c r="I34" s="139">
        <v>16039</v>
      </c>
      <c r="J34" s="23"/>
      <c r="K34" s="21">
        <v>36630</v>
      </c>
      <c r="L34" s="23"/>
      <c r="M34" s="139">
        <v>22931</v>
      </c>
    </row>
    <row r="35" spans="1:13" ht="19.350000000000001" customHeight="1" x14ac:dyDescent="0.5">
      <c r="A35" s="2" t="s">
        <v>23</v>
      </c>
      <c r="E35" s="13"/>
      <c r="G35" s="24">
        <v>28938</v>
      </c>
      <c r="H35" s="14"/>
      <c r="I35" s="145">
        <v>22385</v>
      </c>
      <c r="J35" s="14"/>
      <c r="K35" s="24">
        <v>6815</v>
      </c>
      <c r="L35" s="14"/>
      <c r="M35" s="145">
        <v>7653</v>
      </c>
    </row>
    <row r="36" spans="1:13" ht="6" customHeight="1" x14ac:dyDescent="0.5">
      <c r="E36" s="16"/>
      <c r="F36" s="1"/>
      <c r="G36" s="33"/>
      <c r="H36" s="27"/>
      <c r="I36" s="27"/>
      <c r="J36" s="27"/>
      <c r="K36" s="33"/>
      <c r="L36" s="27"/>
      <c r="M36" s="27"/>
    </row>
    <row r="37" spans="1:13" ht="19.350000000000001" customHeight="1" x14ac:dyDescent="0.5">
      <c r="A37" s="1" t="s">
        <v>24</v>
      </c>
      <c r="G37" s="34">
        <f>SUM(G28:G36)</f>
        <v>2729958</v>
      </c>
      <c r="H37" s="23"/>
      <c r="I37" s="32">
        <f>SUM(I28:I36)</f>
        <v>2665752</v>
      </c>
      <c r="J37" s="23"/>
      <c r="K37" s="34">
        <f>SUM(K28:K36)</f>
        <v>2550553</v>
      </c>
      <c r="L37" s="23"/>
      <c r="M37" s="144">
        <f>SUM(M28:M36)</f>
        <v>2471542</v>
      </c>
    </row>
    <row r="38" spans="1:13" ht="6" customHeight="1" x14ac:dyDescent="0.5">
      <c r="E38" s="16"/>
      <c r="F38" s="1"/>
      <c r="G38" s="33"/>
      <c r="H38" s="27"/>
      <c r="I38" s="27"/>
      <c r="J38" s="27"/>
      <c r="K38" s="33"/>
      <c r="L38" s="27"/>
      <c r="M38" s="27"/>
    </row>
    <row r="39" spans="1:13" ht="19.350000000000001" customHeight="1" thickBot="1" x14ac:dyDescent="0.55000000000000004">
      <c r="A39" s="1" t="s">
        <v>25</v>
      </c>
      <c r="G39" s="35">
        <f>SUM(G24+G37)</f>
        <v>5792787</v>
      </c>
      <c r="H39" s="23"/>
      <c r="I39" s="36">
        <f>SUM(I24+I37)</f>
        <v>5154225</v>
      </c>
      <c r="J39" s="23"/>
      <c r="K39" s="35">
        <f>SUM(K37,K24)</f>
        <v>5253070</v>
      </c>
      <c r="L39" s="23"/>
      <c r="M39" s="36">
        <f>SUM(M37,M24)</f>
        <v>4630766</v>
      </c>
    </row>
    <row r="40" spans="1:13" ht="19.350000000000001" customHeight="1" thickTop="1" x14ac:dyDescent="0.5">
      <c r="A40" s="1"/>
      <c r="G40" s="15"/>
      <c r="I40" s="134"/>
      <c r="K40" s="15"/>
      <c r="L40" s="4"/>
    </row>
    <row r="41" spans="1:13" ht="19.350000000000001" customHeight="1" x14ac:dyDescent="0.5">
      <c r="A41" s="1"/>
      <c r="G41" s="15"/>
      <c r="I41" s="134"/>
      <c r="K41" s="15"/>
      <c r="L41" s="4"/>
    </row>
    <row r="42" spans="1:13" ht="19.350000000000001" customHeight="1" x14ac:dyDescent="0.5">
      <c r="A42" s="1"/>
      <c r="G42" s="15"/>
      <c r="I42" s="134"/>
      <c r="K42" s="15"/>
      <c r="L42" s="4"/>
    </row>
    <row r="43" spans="1:13" ht="19.350000000000001" customHeight="1" x14ac:dyDescent="0.5">
      <c r="A43" s="1"/>
      <c r="G43" s="15"/>
      <c r="I43" s="134"/>
      <c r="K43" s="15"/>
      <c r="L43" s="4"/>
    </row>
    <row r="44" spans="1:13" ht="19.350000000000001" customHeight="1" x14ac:dyDescent="0.5">
      <c r="A44" s="1"/>
      <c r="G44" s="15"/>
      <c r="I44" s="134"/>
      <c r="K44" s="15"/>
      <c r="L44" s="4"/>
    </row>
    <row r="45" spans="1:13" ht="19.350000000000001" customHeight="1" x14ac:dyDescent="0.5">
      <c r="A45" s="2" t="s">
        <v>26</v>
      </c>
    </row>
    <row r="46" spans="1:13" ht="19.350000000000001" customHeight="1" x14ac:dyDescent="0.5">
      <c r="A46" s="2" t="s">
        <v>27</v>
      </c>
    </row>
    <row r="47" spans="1:13" ht="19.350000000000001" customHeight="1" x14ac:dyDescent="0.5"/>
    <row r="48" spans="1:13" ht="19.350000000000001" customHeight="1" x14ac:dyDescent="0.5">
      <c r="A48" s="2" t="s">
        <v>26</v>
      </c>
    </row>
    <row r="49" spans="1:13" ht="19.350000000000001" customHeight="1" x14ac:dyDescent="0.5">
      <c r="A49" s="2" t="s">
        <v>27</v>
      </c>
    </row>
    <row r="50" spans="1:13" ht="5.25" customHeight="1" x14ac:dyDescent="0.5"/>
    <row r="51" spans="1:13" ht="22.35" customHeight="1" x14ac:dyDescent="0.5">
      <c r="A51" s="47" t="s">
        <v>193</v>
      </c>
      <c r="B51" s="9"/>
      <c r="C51" s="9"/>
      <c r="D51" s="9"/>
      <c r="E51" s="10"/>
      <c r="F51" s="9"/>
      <c r="G51" s="11"/>
      <c r="H51" s="11"/>
      <c r="I51" s="130"/>
      <c r="J51" s="11"/>
      <c r="K51" s="11"/>
      <c r="L51" s="12"/>
      <c r="M51" s="137"/>
    </row>
    <row r="52" spans="1:13" ht="21.75" customHeight="1" x14ac:dyDescent="0.5">
      <c r="A52" s="1" t="s">
        <v>0</v>
      </c>
      <c r="M52" s="131"/>
    </row>
    <row r="53" spans="1:13" ht="21.75" customHeight="1" x14ac:dyDescent="0.5">
      <c r="A53" s="146" t="s">
        <v>153</v>
      </c>
      <c r="B53" s="135"/>
      <c r="C53" s="135"/>
      <c r="D53" s="135"/>
      <c r="M53" s="131"/>
    </row>
    <row r="54" spans="1:13" ht="21.75" customHeight="1" x14ac:dyDescent="0.5">
      <c r="A54" s="8" t="str">
        <f>A3</f>
        <v>ณ วันที่ 30 มิถุนายน พ.ศ. 2567</v>
      </c>
      <c r="B54" s="9"/>
      <c r="C54" s="9"/>
      <c r="D54" s="9"/>
      <c r="E54" s="10"/>
      <c r="F54" s="9"/>
      <c r="G54" s="11"/>
      <c r="H54" s="11"/>
      <c r="I54" s="130"/>
      <c r="J54" s="11"/>
      <c r="K54" s="11"/>
      <c r="L54" s="12"/>
      <c r="M54" s="137"/>
    </row>
    <row r="55" spans="1:13" ht="16.5" customHeight="1" x14ac:dyDescent="0.5">
      <c r="A55" s="1"/>
      <c r="E55" s="38"/>
      <c r="F55" s="38"/>
      <c r="G55" s="6"/>
      <c r="H55" s="6"/>
      <c r="I55" s="131"/>
      <c r="J55" s="6"/>
      <c r="K55" s="6"/>
      <c r="L55" s="6"/>
      <c r="M55" s="131"/>
    </row>
    <row r="56" spans="1:13" ht="18.95" customHeight="1" x14ac:dyDescent="0.5">
      <c r="A56" s="1"/>
      <c r="E56" s="38"/>
      <c r="F56" s="38"/>
      <c r="G56" s="219" t="s">
        <v>1</v>
      </c>
      <c r="H56" s="219"/>
      <c r="I56" s="219"/>
      <c r="J56" s="15"/>
      <c r="K56" s="219" t="s">
        <v>2</v>
      </c>
      <c r="L56" s="219"/>
      <c r="M56" s="219"/>
    </row>
    <row r="57" spans="1:13" ht="18.95" customHeight="1" x14ac:dyDescent="0.5">
      <c r="A57" s="1"/>
      <c r="E57" s="38"/>
      <c r="F57" s="38"/>
      <c r="G57" s="6" t="s">
        <v>3</v>
      </c>
      <c r="H57" s="6"/>
      <c r="I57" s="131" t="s">
        <v>4</v>
      </c>
      <c r="J57" s="6"/>
      <c r="K57" s="6" t="s">
        <v>3</v>
      </c>
      <c r="L57" s="6"/>
      <c r="M57" s="131" t="s">
        <v>4</v>
      </c>
    </row>
    <row r="58" spans="1:13" ht="18.95" customHeight="1" x14ac:dyDescent="0.5">
      <c r="A58" s="1"/>
      <c r="E58" s="38"/>
      <c r="F58" s="38"/>
      <c r="G58" s="6" t="s">
        <v>155</v>
      </c>
      <c r="H58" s="6"/>
      <c r="I58" s="131" t="s">
        <v>5</v>
      </c>
      <c r="J58" s="6"/>
      <c r="K58" s="6" t="s">
        <v>155</v>
      </c>
      <c r="L58" s="6"/>
      <c r="M58" s="131" t="s">
        <v>5</v>
      </c>
    </row>
    <row r="59" spans="1:13" ht="18.95" customHeight="1" x14ac:dyDescent="0.5">
      <c r="A59" s="1"/>
      <c r="E59" s="38"/>
      <c r="F59" s="38"/>
      <c r="G59" s="6" t="s">
        <v>143</v>
      </c>
      <c r="H59" s="6"/>
      <c r="I59" s="131" t="s">
        <v>125</v>
      </c>
      <c r="J59" s="6"/>
      <c r="K59" s="6" t="s">
        <v>143</v>
      </c>
      <c r="L59" s="6"/>
      <c r="M59" s="131" t="s">
        <v>125</v>
      </c>
    </row>
    <row r="60" spans="1:13" ht="18.95" customHeight="1" x14ac:dyDescent="0.5">
      <c r="A60" s="1"/>
      <c r="E60" s="65" t="s">
        <v>6</v>
      </c>
      <c r="F60" s="38"/>
      <c r="G60" s="217" t="s">
        <v>7</v>
      </c>
      <c r="H60" s="6"/>
      <c r="I60" s="132" t="s">
        <v>7</v>
      </c>
      <c r="J60" s="6"/>
      <c r="K60" s="217" t="s">
        <v>7</v>
      </c>
      <c r="L60" s="6"/>
      <c r="M60" s="132" t="s">
        <v>7</v>
      </c>
    </row>
    <row r="61" spans="1:13" ht="18.95" customHeight="1" x14ac:dyDescent="0.5">
      <c r="A61" s="1" t="s">
        <v>28</v>
      </c>
      <c r="E61" s="16"/>
      <c r="F61" s="38"/>
      <c r="G61" s="17"/>
      <c r="H61" s="18"/>
      <c r="I61" s="133"/>
      <c r="J61" s="18"/>
      <c r="K61" s="17"/>
      <c r="L61" s="6"/>
      <c r="M61" s="131"/>
    </row>
    <row r="62" spans="1:13" ht="3.95" customHeight="1" x14ac:dyDescent="0.5">
      <c r="E62" s="16"/>
      <c r="F62" s="1"/>
      <c r="G62" s="19"/>
      <c r="H62" s="6"/>
      <c r="I62" s="131"/>
      <c r="J62" s="6"/>
      <c r="K62" s="19"/>
      <c r="L62" s="6"/>
      <c r="M62" s="131"/>
    </row>
    <row r="63" spans="1:13" ht="18.95" customHeight="1" x14ac:dyDescent="0.5">
      <c r="A63" s="1" t="s">
        <v>29</v>
      </c>
      <c r="G63" s="20"/>
      <c r="K63" s="20"/>
    </row>
    <row r="64" spans="1:13" ht="3.95" customHeight="1" x14ac:dyDescent="0.5">
      <c r="E64" s="16"/>
      <c r="F64" s="1"/>
      <c r="G64" s="19"/>
      <c r="H64" s="6"/>
      <c r="I64" s="131"/>
      <c r="J64" s="6"/>
      <c r="K64" s="19"/>
      <c r="L64" s="6"/>
      <c r="M64" s="131"/>
    </row>
    <row r="65" spans="1:13" ht="18.95" customHeight="1" x14ac:dyDescent="0.5">
      <c r="A65" s="2" t="s">
        <v>149</v>
      </c>
      <c r="E65" s="3">
        <v>12</v>
      </c>
      <c r="G65" s="29">
        <v>245693</v>
      </c>
      <c r="H65" s="28"/>
      <c r="I65" s="140">
        <v>128851</v>
      </c>
      <c r="J65" s="14"/>
      <c r="K65" s="29">
        <v>222374</v>
      </c>
      <c r="L65" s="14"/>
      <c r="M65" s="140">
        <v>106328</v>
      </c>
    </row>
    <row r="66" spans="1:13" ht="18.95" customHeight="1" x14ac:dyDescent="0.5">
      <c r="A66" s="2" t="s">
        <v>30</v>
      </c>
      <c r="G66" s="29">
        <v>47838</v>
      </c>
      <c r="H66" s="28"/>
      <c r="I66" s="140">
        <v>56146</v>
      </c>
      <c r="J66" s="14"/>
      <c r="K66" s="29">
        <v>47838</v>
      </c>
      <c r="L66" s="14"/>
      <c r="M66" s="140">
        <v>56146</v>
      </c>
    </row>
    <row r="67" spans="1:13" ht="18.95" customHeight="1" x14ac:dyDescent="0.5">
      <c r="A67" s="2" t="s">
        <v>31</v>
      </c>
      <c r="E67" s="2"/>
      <c r="G67" s="22"/>
      <c r="H67" s="14"/>
      <c r="I67" s="14"/>
      <c r="J67" s="14"/>
      <c r="K67" s="22"/>
      <c r="L67" s="14"/>
      <c r="M67" s="14"/>
    </row>
    <row r="68" spans="1:13" ht="18.95" customHeight="1" x14ac:dyDescent="0.5">
      <c r="B68" s="2" t="s">
        <v>32</v>
      </c>
      <c r="E68" s="3">
        <v>13</v>
      </c>
      <c r="G68" s="29">
        <v>15818</v>
      </c>
      <c r="H68" s="28"/>
      <c r="I68" s="135">
        <v>17718</v>
      </c>
      <c r="J68" s="14"/>
      <c r="K68" s="29" t="s">
        <v>158</v>
      </c>
      <c r="L68" s="14"/>
      <c r="M68" s="140">
        <v>0</v>
      </c>
    </row>
    <row r="69" spans="1:13" ht="18.95" customHeight="1" x14ac:dyDescent="0.5">
      <c r="A69" s="2" t="s">
        <v>150</v>
      </c>
      <c r="G69" s="29">
        <v>187092</v>
      </c>
      <c r="H69" s="28"/>
      <c r="I69" s="135">
        <v>69454</v>
      </c>
      <c r="J69" s="14"/>
      <c r="K69" s="29">
        <v>183714</v>
      </c>
      <c r="L69" s="14"/>
      <c r="M69" s="140">
        <v>56636</v>
      </c>
    </row>
    <row r="70" spans="1:13" ht="18.95" customHeight="1" x14ac:dyDescent="0.5">
      <c r="A70" s="2" t="s">
        <v>136</v>
      </c>
      <c r="E70" s="3">
        <v>6</v>
      </c>
      <c r="G70" s="29">
        <v>16899</v>
      </c>
      <c r="H70" s="28"/>
      <c r="I70" s="28">
        <v>0</v>
      </c>
      <c r="J70" s="14"/>
      <c r="K70" s="29">
        <v>16899</v>
      </c>
      <c r="L70" s="14"/>
      <c r="M70" s="28">
        <v>0</v>
      </c>
    </row>
    <row r="71" spans="1:13" ht="18.95" customHeight="1" x14ac:dyDescent="0.5">
      <c r="A71" s="2" t="s">
        <v>33</v>
      </c>
      <c r="G71" s="39">
        <v>3401</v>
      </c>
      <c r="H71" s="31"/>
      <c r="I71" s="141">
        <v>8747</v>
      </c>
      <c r="J71" s="14"/>
      <c r="K71" s="39">
        <v>2432</v>
      </c>
      <c r="L71" s="14"/>
      <c r="M71" s="141">
        <v>7798</v>
      </c>
    </row>
    <row r="72" spans="1:13" ht="3.95" customHeight="1" x14ac:dyDescent="0.5">
      <c r="E72" s="16"/>
      <c r="F72" s="1"/>
      <c r="G72" s="26"/>
      <c r="H72" s="27"/>
      <c r="I72" s="27"/>
      <c r="J72" s="27"/>
      <c r="K72" s="26"/>
      <c r="L72" s="27"/>
      <c r="M72" s="27"/>
    </row>
    <row r="73" spans="1:13" ht="18.95" customHeight="1" x14ac:dyDescent="0.5">
      <c r="A73" s="1" t="s">
        <v>34</v>
      </c>
      <c r="G73" s="39">
        <f>SUM(G65:G72)</f>
        <v>516741</v>
      </c>
      <c r="H73" s="31"/>
      <c r="I73" s="32">
        <f>SUM(I65:I72)</f>
        <v>280916</v>
      </c>
      <c r="J73" s="31"/>
      <c r="K73" s="39">
        <f>SUM(K65:K72)</f>
        <v>473257</v>
      </c>
      <c r="L73" s="31"/>
      <c r="M73" s="32">
        <f>SUM(M65:M72)</f>
        <v>226908</v>
      </c>
    </row>
    <row r="74" spans="1:13" ht="12.95" customHeight="1" x14ac:dyDescent="0.5">
      <c r="E74" s="16"/>
      <c r="F74" s="1"/>
      <c r="G74" s="26"/>
      <c r="H74" s="27"/>
      <c r="I74" s="27"/>
      <c r="J74" s="27"/>
      <c r="K74" s="26"/>
      <c r="L74" s="27"/>
      <c r="M74" s="27"/>
    </row>
    <row r="75" spans="1:13" ht="18.95" customHeight="1" x14ac:dyDescent="0.5">
      <c r="A75" s="1" t="s">
        <v>35</v>
      </c>
      <c r="G75" s="29"/>
      <c r="H75" s="28"/>
      <c r="I75" s="28"/>
      <c r="J75" s="28"/>
      <c r="K75" s="29"/>
      <c r="L75" s="28"/>
      <c r="M75" s="28"/>
    </row>
    <row r="76" spans="1:13" ht="3.95" customHeight="1" x14ac:dyDescent="0.5">
      <c r="E76" s="16"/>
      <c r="F76" s="1"/>
      <c r="G76" s="26"/>
      <c r="H76" s="27"/>
      <c r="I76" s="27"/>
      <c r="J76" s="27"/>
      <c r="K76" s="26"/>
      <c r="L76" s="40"/>
      <c r="M76" s="27"/>
    </row>
    <row r="77" spans="1:13" ht="18.95" customHeight="1" x14ac:dyDescent="0.5">
      <c r="A77" s="2" t="s">
        <v>31</v>
      </c>
      <c r="E77" s="3">
        <v>13</v>
      </c>
      <c r="F77" s="1"/>
      <c r="G77" s="29">
        <v>52956</v>
      </c>
      <c r="H77" s="27"/>
      <c r="I77" s="140">
        <v>61958</v>
      </c>
      <c r="J77" s="41"/>
      <c r="K77" s="29">
        <v>0</v>
      </c>
      <c r="L77" s="41"/>
      <c r="M77" s="140">
        <v>0</v>
      </c>
    </row>
    <row r="78" spans="1:13" ht="18.95" customHeight="1" x14ac:dyDescent="0.5">
      <c r="A78" s="2" t="s">
        <v>36</v>
      </c>
      <c r="E78" s="3">
        <v>14</v>
      </c>
      <c r="G78" s="39">
        <v>237767</v>
      </c>
      <c r="H78" s="31"/>
      <c r="I78" s="141">
        <v>183407</v>
      </c>
      <c r="J78" s="14"/>
      <c r="K78" s="39">
        <v>236223</v>
      </c>
      <c r="L78" s="14"/>
      <c r="M78" s="141">
        <v>181884</v>
      </c>
    </row>
    <row r="79" spans="1:13" ht="3.95" customHeight="1" x14ac:dyDescent="0.5">
      <c r="E79" s="16"/>
      <c r="F79" s="1"/>
      <c r="G79" s="26"/>
      <c r="H79" s="27"/>
      <c r="I79" s="27"/>
      <c r="J79" s="27"/>
      <c r="K79" s="26"/>
      <c r="L79" s="27"/>
      <c r="M79" s="27"/>
    </row>
    <row r="80" spans="1:13" ht="18.95" customHeight="1" x14ac:dyDescent="0.5">
      <c r="A80" s="1" t="s">
        <v>37</v>
      </c>
      <c r="G80" s="39">
        <f>SUM(G77:G79)</f>
        <v>290723</v>
      </c>
      <c r="H80" s="31"/>
      <c r="I80" s="32">
        <f>SUM(I77:I79)</f>
        <v>245365</v>
      </c>
      <c r="J80" s="31"/>
      <c r="K80" s="39">
        <f>SUM(K77:K79)</f>
        <v>236223</v>
      </c>
      <c r="L80" s="31"/>
      <c r="M80" s="32">
        <f>SUM(M77:M79)</f>
        <v>181884</v>
      </c>
    </row>
    <row r="81" spans="1:13" ht="3.95" customHeight="1" x14ac:dyDescent="0.5">
      <c r="E81" s="16"/>
      <c r="F81" s="1"/>
      <c r="G81" s="26"/>
      <c r="H81" s="27"/>
      <c r="I81" s="27"/>
      <c r="J81" s="27"/>
      <c r="K81" s="26"/>
      <c r="L81" s="27"/>
      <c r="M81" s="27"/>
    </row>
    <row r="82" spans="1:13" ht="18.95" customHeight="1" x14ac:dyDescent="0.5">
      <c r="A82" s="1" t="s">
        <v>38</v>
      </c>
      <c r="G82" s="39">
        <f>SUM(G73+G80)</f>
        <v>807464</v>
      </c>
      <c r="H82" s="31"/>
      <c r="I82" s="32">
        <f>SUM(I73+I80)</f>
        <v>526281</v>
      </c>
      <c r="J82" s="31"/>
      <c r="K82" s="39">
        <f>SUM(K80,K73)</f>
        <v>709480</v>
      </c>
      <c r="L82" s="31"/>
      <c r="M82" s="32">
        <f>SUM(M80,M73)</f>
        <v>408792</v>
      </c>
    </row>
    <row r="83" spans="1:13" ht="12.95" customHeight="1" x14ac:dyDescent="0.5">
      <c r="A83" s="1"/>
      <c r="G83" s="22"/>
      <c r="H83" s="31"/>
      <c r="I83" s="31"/>
      <c r="J83" s="31"/>
      <c r="K83" s="22"/>
      <c r="L83" s="31"/>
      <c r="M83" s="31"/>
    </row>
    <row r="84" spans="1:13" ht="18.95" customHeight="1" x14ac:dyDescent="0.5">
      <c r="A84" s="1" t="s">
        <v>39</v>
      </c>
      <c r="G84" s="22"/>
      <c r="H84" s="14"/>
      <c r="I84" s="14"/>
      <c r="J84" s="23"/>
      <c r="K84" s="22"/>
      <c r="L84" s="14"/>
      <c r="M84" s="14"/>
    </row>
    <row r="85" spans="1:13" ht="3.95" customHeight="1" x14ac:dyDescent="0.5">
      <c r="E85" s="16"/>
      <c r="F85" s="1"/>
      <c r="G85" s="26"/>
      <c r="H85" s="27"/>
      <c r="I85" s="27"/>
      <c r="J85" s="27"/>
      <c r="K85" s="26"/>
      <c r="L85" s="27"/>
      <c r="M85" s="27"/>
    </row>
    <row r="86" spans="1:13" ht="18.95" customHeight="1" x14ac:dyDescent="0.5">
      <c r="A86" s="2" t="s">
        <v>40</v>
      </c>
      <c r="G86" s="29"/>
      <c r="H86" s="28"/>
      <c r="I86" s="28"/>
      <c r="J86" s="28"/>
      <c r="K86" s="29"/>
      <c r="L86" s="28"/>
      <c r="M86" s="28"/>
    </row>
    <row r="87" spans="1:13" ht="18.95" customHeight="1" x14ac:dyDescent="0.5">
      <c r="B87" s="2" t="s">
        <v>41</v>
      </c>
      <c r="E87" s="2"/>
      <c r="G87" s="29"/>
      <c r="H87" s="28"/>
      <c r="I87" s="28"/>
      <c r="J87" s="28"/>
      <c r="K87" s="29"/>
      <c r="L87" s="28"/>
      <c r="M87" s="28"/>
    </row>
    <row r="88" spans="1:13" ht="18.95" customHeight="1" x14ac:dyDescent="0.5">
      <c r="C88" s="2" t="s">
        <v>42</v>
      </c>
      <c r="E88" s="2"/>
      <c r="G88" s="22"/>
      <c r="H88" s="14"/>
      <c r="I88" s="14"/>
      <c r="J88" s="14"/>
      <c r="K88" s="22"/>
      <c r="L88" s="14"/>
      <c r="M88" s="14"/>
    </row>
    <row r="89" spans="1:13" ht="18.95" customHeight="1" thickBot="1" x14ac:dyDescent="0.55000000000000004">
      <c r="D89" s="2" t="s">
        <v>43</v>
      </c>
      <c r="E89" s="2"/>
      <c r="G89" s="37">
        <v>470000</v>
      </c>
      <c r="H89" s="31"/>
      <c r="I89" s="142">
        <v>470000</v>
      </c>
      <c r="J89" s="14"/>
      <c r="K89" s="37">
        <v>470000</v>
      </c>
      <c r="L89" s="14"/>
      <c r="M89" s="142">
        <v>470000</v>
      </c>
    </row>
    <row r="90" spans="1:13" ht="6" customHeight="1" thickTop="1" x14ac:dyDescent="0.5">
      <c r="E90" s="2"/>
      <c r="G90" s="42"/>
      <c r="H90" s="31"/>
      <c r="I90" s="31"/>
      <c r="J90" s="14"/>
      <c r="K90" s="42"/>
      <c r="L90" s="14"/>
      <c r="M90" s="31"/>
    </row>
    <row r="91" spans="1:13" ht="18.95" customHeight="1" x14ac:dyDescent="0.5">
      <c r="B91" s="2" t="s">
        <v>44</v>
      </c>
      <c r="E91" s="2"/>
      <c r="G91" s="29"/>
      <c r="H91" s="28"/>
      <c r="I91" s="28"/>
      <c r="J91" s="28"/>
      <c r="K91" s="29"/>
      <c r="L91" s="28"/>
      <c r="M91" s="28"/>
    </row>
    <row r="92" spans="1:13" ht="18.95" customHeight="1" x14ac:dyDescent="0.5">
      <c r="C92" s="2" t="s">
        <v>42</v>
      </c>
      <c r="E92" s="2"/>
      <c r="G92" s="22"/>
      <c r="H92" s="14"/>
      <c r="I92" s="14"/>
      <c r="J92" s="14"/>
      <c r="K92" s="22"/>
      <c r="L92" s="14"/>
      <c r="M92" s="14"/>
    </row>
    <row r="93" spans="1:13" ht="18.95" customHeight="1" x14ac:dyDescent="0.5">
      <c r="D93" s="2" t="s">
        <v>45</v>
      </c>
      <c r="E93" s="2"/>
      <c r="G93" s="29">
        <v>470000</v>
      </c>
      <c r="H93" s="31"/>
      <c r="I93" s="140">
        <v>470000</v>
      </c>
      <c r="J93" s="14"/>
      <c r="K93" s="29">
        <v>470000</v>
      </c>
      <c r="L93" s="14"/>
      <c r="M93" s="140">
        <v>470000</v>
      </c>
    </row>
    <row r="94" spans="1:13" ht="18.95" customHeight="1" x14ac:dyDescent="0.5">
      <c r="A94" s="2" t="s">
        <v>46</v>
      </c>
      <c r="G94" s="29">
        <v>267503</v>
      </c>
      <c r="H94" s="31"/>
      <c r="I94" s="140">
        <v>267503</v>
      </c>
      <c r="J94" s="14"/>
      <c r="K94" s="29">
        <v>267503</v>
      </c>
      <c r="L94" s="14"/>
      <c r="M94" s="140">
        <v>267503</v>
      </c>
    </row>
    <row r="95" spans="1:13" ht="18.95" customHeight="1" x14ac:dyDescent="0.5">
      <c r="A95" s="2" t="s">
        <v>47</v>
      </c>
      <c r="G95" s="42"/>
      <c r="H95" s="31"/>
      <c r="I95" s="14"/>
      <c r="J95" s="14"/>
      <c r="K95" s="42"/>
      <c r="L95" s="14"/>
      <c r="M95" s="14"/>
    </row>
    <row r="96" spans="1:13" ht="18.95" customHeight="1" x14ac:dyDescent="0.5">
      <c r="B96" s="2" t="s">
        <v>48</v>
      </c>
      <c r="G96" s="42">
        <v>47000</v>
      </c>
      <c r="H96" s="31"/>
      <c r="I96" s="140">
        <v>47000</v>
      </c>
      <c r="J96" s="14"/>
      <c r="K96" s="42">
        <v>47000</v>
      </c>
      <c r="L96" s="14"/>
      <c r="M96" s="140">
        <v>47000</v>
      </c>
    </row>
    <row r="97" spans="1:13" ht="18.95" customHeight="1" x14ac:dyDescent="0.5">
      <c r="B97" s="2" t="s">
        <v>49</v>
      </c>
      <c r="G97" s="42">
        <v>20000</v>
      </c>
      <c r="H97" s="31"/>
      <c r="I97" s="140">
        <v>20000</v>
      </c>
      <c r="J97" s="14"/>
      <c r="K97" s="42">
        <v>20000</v>
      </c>
      <c r="L97" s="14"/>
      <c r="M97" s="140">
        <v>20000</v>
      </c>
    </row>
    <row r="98" spans="1:13" ht="18.95" customHeight="1" x14ac:dyDescent="0.5">
      <c r="B98" s="2" t="s">
        <v>50</v>
      </c>
      <c r="G98" s="42">
        <v>3921146</v>
      </c>
      <c r="H98" s="31"/>
      <c r="I98" s="140">
        <v>3568683</v>
      </c>
      <c r="J98" s="14"/>
      <c r="K98" s="42">
        <v>3739087</v>
      </c>
      <c r="L98" s="14"/>
      <c r="M98" s="140">
        <v>3417471</v>
      </c>
    </row>
    <row r="99" spans="1:13" ht="18.95" customHeight="1" x14ac:dyDescent="0.5">
      <c r="A99" s="2" t="s">
        <v>51</v>
      </c>
      <c r="G99" s="39">
        <v>6290</v>
      </c>
      <c r="H99" s="31"/>
      <c r="I99" s="141">
        <v>3822</v>
      </c>
      <c r="J99" s="14"/>
      <c r="K99" s="39">
        <v>0</v>
      </c>
      <c r="L99" s="14"/>
      <c r="M99" s="141">
        <v>0</v>
      </c>
    </row>
    <row r="100" spans="1:13" ht="3.95" customHeight="1" x14ac:dyDescent="0.5">
      <c r="E100" s="16"/>
      <c r="F100" s="1"/>
      <c r="G100" s="42"/>
      <c r="H100" s="27"/>
      <c r="I100" s="27"/>
      <c r="J100" s="27"/>
      <c r="K100" s="42"/>
      <c r="L100" s="27"/>
      <c r="M100" s="27"/>
    </row>
    <row r="101" spans="1:13" ht="18.95" customHeight="1" x14ac:dyDescent="0.5">
      <c r="A101" s="1" t="s">
        <v>52</v>
      </c>
      <c r="E101" s="16"/>
      <c r="F101" s="1"/>
      <c r="G101" s="42">
        <f>SUM(G93:G99)</f>
        <v>4731939</v>
      </c>
      <c r="H101" s="31"/>
      <c r="I101" s="31">
        <f>SUM(I93:I99)</f>
        <v>4377008</v>
      </c>
      <c r="J101" s="31"/>
      <c r="K101" s="42">
        <f>SUM(K93:K99)</f>
        <v>4543590</v>
      </c>
      <c r="L101" s="31"/>
      <c r="M101" s="31">
        <f>SUM(M93:M99)</f>
        <v>4221974</v>
      </c>
    </row>
    <row r="102" spans="1:13" ht="18.95" customHeight="1" x14ac:dyDescent="0.5">
      <c r="A102" s="2" t="s">
        <v>53</v>
      </c>
      <c r="E102" s="16"/>
      <c r="F102" s="1"/>
      <c r="G102" s="39">
        <v>253384</v>
      </c>
      <c r="H102" s="31"/>
      <c r="I102" s="141">
        <v>250936</v>
      </c>
      <c r="J102" s="41"/>
      <c r="K102" s="39" t="s">
        <v>158</v>
      </c>
      <c r="L102" s="41"/>
      <c r="M102" s="138">
        <v>0</v>
      </c>
    </row>
    <row r="103" spans="1:13" ht="3.95" customHeight="1" x14ac:dyDescent="0.5">
      <c r="E103" s="16"/>
      <c r="F103" s="1"/>
      <c r="G103" s="42"/>
      <c r="H103" s="27"/>
      <c r="I103" s="27"/>
      <c r="J103" s="27"/>
      <c r="K103" s="42"/>
      <c r="L103" s="27"/>
      <c r="M103" s="27"/>
    </row>
    <row r="104" spans="1:13" ht="18.95" customHeight="1" x14ac:dyDescent="0.5">
      <c r="A104" s="1" t="s">
        <v>54</v>
      </c>
      <c r="G104" s="39">
        <f>SUM(G101:G102)</f>
        <v>4985323</v>
      </c>
      <c r="H104" s="31"/>
      <c r="I104" s="32">
        <f>SUM(I101:I102)</f>
        <v>4627944</v>
      </c>
      <c r="J104" s="31"/>
      <c r="K104" s="39">
        <f>SUM(K101:K102)</f>
        <v>4543590</v>
      </c>
      <c r="L104" s="31"/>
      <c r="M104" s="32">
        <f>SUM(M101:M102)</f>
        <v>4221974</v>
      </c>
    </row>
    <row r="105" spans="1:13" ht="3.95" customHeight="1" x14ac:dyDescent="0.5">
      <c r="E105" s="16"/>
      <c r="F105" s="1"/>
      <c r="G105" s="26"/>
      <c r="H105" s="27"/>
      <c r="I105" s="27"/>
      <c r="J105" s="27"/>
      <c r="K105" s="26"/>
      <c r="L105" s="27"/>
      <c r="M105" s="27"/>
    </row>
    <row r="106" spans="1:13" ht="18.95" customHeight="1" thickBot="1" x14ac:dyDescent="0.55000000000000004">
      <c r="A106" s="1" t="s">
        <v>55</v>
      </c>
      <c r="G106" s="37">
        <f>SUM(G104,G82)</f>
        <v>5792787</v>
      </c>
      <c r="H106" s="31"/>
      <c r="I106" s="36">
        <f>SUM(I104,I82)</f>
        <v>5154225</v>
      </c>
      <c r="J106" s="31"/>
      <c r="K106" s="37">
        <f>SUM(K82+K104)</f>
        <v>5253070</v>
      </c>
      <c r="L106" s="31"/>
      <c r="M106" s="36">
        <f>SUM(M82+M104)</f>
        <v>4630766</v>
      </c>
    </row>
    <row r="107" spans="1:13" ht="6" customHeight="1" thickTop="1" x14ac:dyDescent="0.5">
      <c r="A107" s="1"/>
    </row>
    <row r="108" spans="1:13" ht="22.15" customHeight="1" x14ac:dyDescent="0.5">
      <c r="A108" s="9" t="str">
        <f>A51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108" s="9"/>
      <c r="C108" s="9"/>
      <c r="D108" s="9"/>
      <c r="E108" s="10"/>
      <c r="F108" s="10"/>
      <c r="G108" s="9"/>
      <c r="H108" s="11"/>
      <c r="I108" s="130"/>
      <c r="J108" s="11"/>
      <c r="K108" s="11"/>
      <c r="L108" s="12"/>
      <c r="M108" s="137"/>
    </row>
  </sheetData>
  <mergeCells count="4">
    <mergeCell ref="G5:I5"/>
    <mergeCell ref="K5:M5"/>
    <mergeCell ref="G56:I56"/>
    <mergeCell ref="K56:M56"/>
  </mergeCells>
  <pageMargins left="0.8" right="0.5" top="0.5" bottom="0.6" header="0.49" footer="0.4"/>
  <pageSetup paperSize="9" scale="90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554F2-B835-444A-9F13-A2B7FE62AD9F}">
  <dimension ref="A1:M91"/>
  <sheetViews>
    <sheetView topLeftCell="A78" zoomScaleNormal="100" zoomScaleSheetLayoutView="85" workbookViewId="0">
      <selection activeCell="M95" sqref="M95"/>
    </sheetView>
  </sheetViews>
  <sheetFormatPr defaultColWidth="9.140625" defaultRowHeight="18.75" x14ac:dyDescent="0.5"/>
  <cols>
    <col min="1" max="3" width="1.28515625" style="66" customWidth="1"/>
    <col min="4" max="4" width="31.28515625" style="66" customWidth="1"/>
    <col min="5" max="5" width="8.7109375" style="66" customWidth="1"/>
    <col min="6" max="6" width="0.7109375" style="66" customWidth="1"/>
    <col min="7" max="7" width="15.28515625" style="94" customWidth="1"/>
    <col min="8" max="8" width="0.85546875" style="94" customWidth="1"/>
    <col min="9" max="9" width="15.28515625" style="113" customWidth="1"/>
    <col min="10" max="10" width="0.85546875" style="94" customWidth="1"/>
    <col min="11" max="11" width="15.28515625" style="94" customWidth="1"/>
    <col min="12" max="12" width="0.85546875" style="94" customWidth="1"/>
    <col min="13" max="13" width="15.28515625" style="113" customWidth="1"/>
    <col min="14" max="16384" width="9.140625" style="66"/>
  </cols>
  <sheetData>
    <row r="1" spans="1:13" ht="21.75" customHeight="1" x14ac:dyDescent="0.5">
      <c r="A1" s="7" t="s">
        <v>0</v>
      </c>
      <c r="B1" s="43"/>
      <c r="C1" s="43"/>
      <c r="D1" s="43"/>
      <c r="E1" s="44"/>
      <c r="F1" s="43"/>
      <c r="G1" s="81"/>
      <c r="H1" s="81"/>
      <c r="I1" s="121"/>
      <c r="J1" s="81"/>
      <c r="K1" s="81"/>
      <c r="L1" s="82"/>
      <c r="M1" s="121"/>
    </row>
    <row r="2" spans="1:13" ht="21.75" customHeight="1" x14ac:dyDescent="0.5">
      <c r="A2" s="7" t="s">
        <v>56</v>
      </c>
      <c r="B2" s="43"/>
      <c r="C2" s="43"/>
      <c r="D2" s="43"/>
      <c r="E2" s="44"/>
      <c r="F2" s="43"/>
      <c r="G2" s="81"/>
      <c r="H2" s="81"/>
      <c r="I2" s="121"/>
      <c r="J2" s="81"/>
      <c r="K2" s="81"/>
      <c r="L2" s="82"/>
      <c r="M2" s="121"/>
    </row>
    <row r="3" spans="1:13" ht="21.75" customHeight="1" x14ac:dyDescent="0.5">
      <c r="A3" s="67" t="s">
        <v>173</v>
      </c>
      <c r="B3" s="45"/>
      <c r="C3" s="45"/>
      <c r="D3" s="45"/>
      <c r="E3" s="46"/>
      <c r="F3" s="45"/>
      <c r="G3" s="83"/>
      <c r="H3" s="83"/>
      <c r="I3" s="122"/>
      <c r="J3" s="83"/>
      <c r="K3" s="83"/>
      <c r="L3" s="84"/>
      <c r="M3" s="122"/>
    </row>
    <row r="4" spans="1:13" ht="21.75" customHeight="1" x14ac:dyDescent="0.5">
      <c r="A4" s="43"/>
      <c r="B4" s="43"/>
      <c r="C4" s="43"/>
      <c r="D4" s="43"/>
      <c r="E4" s="44"/>
      <c r="F4" s="43"/>
      <c r="G4" s="81"/>
      <c r="H4" s="81"/>
      <c r="I4" s="121"/>
      <c r="J4" s="81"/>
      <c r="K4" s="81"/>
      <c r="L4" s="82"/>
      <c r="M4" s="121"/>
    </row>
    <row r="5" spans="1:13" ht="21.75" customHeight="1" x14ac:dyDescent="0.5">
      <c r="A5" s="43"/>
      <c r="B5" s="43"/>
      <c r="C5" s="43"/>
      <c r="D5" s="43"/>
      <c r="E5" s="44"/>
      <c r="F5" s="43"/>
      <c r="G5" s="220" t="s">
        <v>1</v>
      </c>
      <c r="H5" s="220"/>
      <c r="I5" s="220"/>
      <c r="J5" s="85"/>
      <c r="K5" s="220" t="s">
        <v>2</v>
      </c>
      <c r="L5" s="220"/>
      <c r="M5" s="220"/>
    </row>
    <row r="6" spans="1:13" s="68" customFormat="1" ht="21.75" customHeight="1" x14ac:dyDescent="0.5">
      <c r="A6" s="7"/>
      <c r="E6" s="69"/>
      <c r="F6" s="69"/>
      <c r="G6" s="86" t="s">
        <v>3</v>
      </c>
      <c r="H6" s="86"/>
      <c r="I6" s="123" t="s">
        <v>3</v>
      </c>
      <c r="J6" s="86"/>
      <c r="K6" s="86" t="s">
        <v>3</v>
      </c>
      <c r="L6" s="86"/>
      <c r="M6" s="123" t="s">
        <v>3</v>
      </c>
    </row>
    <row r="7" spans="1:13" s="68" customFormat="1" ht="21.75" customHeight="1" x14ac:dyDescent="0.5">
      <c r="A7" s="7"/>
      <c r="E7" s="69"/>
      <c r="F7" s="69"/>
      <c r="G7" s="6" t="s">
        <v>155</v>
      </c>
      <c r="H7" s="87"/>
      <c r="I7" s="131" t="s">
        <v>155</v>
      </c>
      <c r="J7" s="87"/>
      <c r="K7" s="6" t="s">
        <v>155</v>
      </c>
      <c r="L7" s="87"/>
      <c r="M7" s="131" t="s">
        <v>155</v>
      </c>
    </row>
    <row r="8" spans="1:13" ht="21.75" customHeight="1" x14ac:dyDescent="0.5">
      <c r="A8" s="43"/>
      <c r="B8" s="43"/>
      <c r="C8" s="43"/>
      <c r="D8" s="43"/>
      <c r="E8" s="52"/>
      <c r="F8" s="50"/>
      <c r="G8" s="87" t="s">
        <v>143</v>
      </c>
      <c r="H8" s="87"/>
      <c r="I8" s="115" t="s">
        <v>125</v>
      </c>
      <c r="J8" s="87"/>
      <c r="K8" s="87" t="s">
        <v>143</v>
      </c>
      <c r="L8" s="87"/>
      <c r="M8" s="115" t="s">
        <v>125</v>
      </c>
    </row>
    <row r="9" spans="1:13" ht="21.75" customHeight="1" x14ac:dyDescent="0.5">
      <c r="A9" s="43"/>
      <c r="B9" s="43"/>
      <c r="C9" s="43"/>
      <c r="D9" s="43"/>
      <c r="E9" s="52"/>
      <c r="F9" s="50"/>
      <c r="G9" s="218" t="s">
        <v>7</v>
      </c>
      <c r="H9" s="87"/>
      <c r="I9" s="116" t="s">
        <v>7</v>
      </c>
      <c r="J9" s="87"/>
      <c r="K9" s="218" t="s">
        <v>7</v>
      </c>
      <c r="L9" s="87"/>
      <c r="M9" s="116" t="s">
        <v>7</v>
      </c>
    </row>
    <row r="10" spans="1:13" ht="6" customHeight="1" x14ac:dyDescent="0.5">
      <c r="A10" s="57"/>
      <c r="C10" s="59"/>
      <c r="D10" s="43"/>
      <c r="E10" s="44"/>
      <c r="F10" s="43"/>
      <c r="G10" s="42"/>
      <c r="H10" s="88"/>
      <c r="I10" s="31"/>
      <c r="J10" s="88"/>
      <c r="K10" s="89"/>
      <c r="L10" s="31"/>
      <c r="M10" s="118"/>
    </row>
    <row r="11" spans="1:13" ht="21.75" customHeight="1" x14ac:dyDescent="0.5">
      <c r="A11" s="43" t="s">
        <v>57</v>
      </c>
      <c r="B11" s="43"/>
      <c r="C11" s="43"/>
      <c r="D11" s="43"/>
      <c r="E11" s="44"/>
      <c r="F11" s="43"/>
      <c r="G11" s="21">
        <v>4684119</v>
      </c>
      <c r="H11" s="81"/>
      <c r="I11" s="124">
        <v>3768401</v>
      </c>
      <c r="J11" s="147"/>
      <c r="K11" s="148">
        <v>4383843</v>
      </c>
      <c r="L11" s="149"/>
      <c r="M11" s="159">
        <v>3506166</v>
      </c>
    </row>
    <row r="12" spans="1:13" ht="21.75" customHeight="1" x14ac:dyDescent="0.5">
      <c r="A12" s="43" t="s">
        <v>58</v>
      </c>
      <c r="B12" s="43"/>
      <c r="C12" s="43"/>
      <c r="D12" s="43"/>
      <c r="E12" s="44"/>
      <c r="F12" s="43"/>
      <c r="G12" s="24">
        <v>-3715975</v>
      </c>
      <c r="H12" s="81"/>
      <c r="I12" s="125">
        <v>-3339072</v>
      </c>
      <c r="J12" s="147"/>
      <c r="K12" s="151">
        <v>-3485925</v>
      </c>
      <c r="L12" s="149"/>
      <c r="M12" s="160">
        <v>-3166778</v>
      </c>
    </row>
    <row r="13" spans="1:13" ht="6" customHeight="1" x14ac:dyDescent="0.5">
      <c r="A13" s="57"/>
      <c r="C13" s="59"/>
      <c r="D13" s="43"/>
      <c r="E13" s="44"/>
      <c r="F13" s="43"/>
      <c r="G13" s="42"/>
      <c r="H13" s="88"/>
      <c r="I13" s="31"/>
      <c r="J13" s="88"/>
      <c r="K13" s="89"/>
      <c r="L13" s="31"/>
      <c r="M13" s="118"/>
    </row>
    <row r="14" spans="1:13" ht="21.75" customHeight="1" x14ac:dyDescent="0.5">
      <c r="A14" s="57" t="s">
        <v>59</v>
      </c>
      <c r="B14" s="43"/>
      <c r="C14" s="43"/>
      <c r="D14" s="43"/>
      <c r="E14" s="44"/>
      <c r="F14" s="43"/>
      <c r="G14" s="93">
        <f>SUM(G11:G13)</f>
        <v>968144</v>
      </c>
      <c r="H14" s="81"/>
      <c r="I14" s="113">
        <f>SUM(I11:I13)</f>
        <v>429329</v>
      </c>
      <c r="J14" s="81"/>
      <c r="K14" s="21">
        <f>SUM(K11:K13)</f>
        <v>897918</v>
      </c>
      <c r="L14" s="82"/>
      <c r="M14" s="124">
        <f>SUM(M11:M13)</f>
        <v>339388</v>
      </c>
    </row>
    <row r="15" spans="1:13" ht="21.75" customHeight="1" x14ac:dyDescent="0.5">
      <c r="A15" s="60" t="s">
        <v>60</v>
      </c>
      <c r="B15" s="43"/>
      <c r="C15" s="43"/>
      <c r="D15" s="43"/>
      <c r="E15" s="44"/>
      <c r="F15" s="43"/>
      <c r="G15" s="21">
        <v>5824</v>
      </c>
      <c r="H15" s="81"/>
      <c r="I15" s="124">
        <v>11591</v>
      </c>
      <c r="J15" s="147"/>
      <c r="K15" s="153">
        <v>10982</v>
      </c>
      <c r="L15" s="149"/>
      <c r="M15" s="161">
        <v>15572</v>
      </c>
    </row>
    <row r="16" spans="1:13" ht="21.75" customHeight="1" x14ac:dyDescent="0.5">
      <c r="A16" s="43" t="s">
        <v>156</v>
      </c>
      <c r="B16" s="43"/>
      <c r="C16" s="43"/>
      <c r="D16" s="43"/>
      <c r="E16" s="44"/>
      <c r="F16" s="43"/>
      <c r="G16" s="21"/>
      <c r="H16" s="81"/>
      <c r="I16" s="124"/>
      <c r="J16" s="81"/>
      <c r="K16" s="91"/>
      <c r="L16" s="82"/>
      <c r="M16" s="128"/>
    </row>
    <row r="17" spans="1:13" ht="21.75" customHeight="1" x14ac:dyDescent="0.5">
      <c r="A17" s="43" t="s">
        <v>137</v>
      </c>
      <c r="B17" s="43"/>
      <c r="C17" s="43"/>
      <c r="D17" s="43"/>
      <c r="E17" s="61"/>
      <c r="F17" s="43"/>
      <c r="G17" s="21">
        <v>-13760</v>
      </c>
      <c r="H17" s="81"/>
      <c r="I17" s="124">
        <v>-9735</v>
      </c>
      <c r="J17" s="147"/>
      <c r="K17" s="148">
        <v>-13760</v>
      </c>
      <c r="L17" s="149"/>
      <c r="M17" s="159">
        <v>-9735</v>
      </c>
    </row>
    <row r="18" spans="1:13" ht="21.75" customHeight="1" x14ac:dyDescent="0.5">
      <c r="A18" s="60" t="s">
        <v>61</v>
      </c>
      <c r="B18" s="43"/>
      <c r="C18" s="43"/>
      <c r="D18" s="43"/>
      <c r="E18" s="44"/>
      <c r="F18" s="43"/>
      <c r="G18" s="21">
        <v>-77176</v>
      </c>
      <c r="H18" s="81"/>
      <c r="I18" s="124">
        <v>-80775</v>
      </c>
      <c r="J18" s="147"/>
      <c r="K18" s="153">
        <v>-63292</v>
      </c>
      <c r="L18" s="149"/>
      <c r="M18" s="161">
        <v>-66672</v>
      </c>
    </row>
    <row r="19" spans="1:13" ht="21.75" customHeight="1" x14ac:dyDescent="0.5">
      <c r="A19" s="60" t="s">
        <v>62</v>
      </c>
      <c r="B19" s="43"/>
      <c r="C19" s="43"/>
      <c r="D19" s="43"/>
      <c r="E19" s="44"/>
      <c r="F19" s="43"/>
      <c r="G19" s="21">
        <v>-51234</v>
      </c>
      <c r="H19" s="81"/>
      <c r="I19" s="124">
        <v>-53358</v>
      </c>
      <c r="J19" s="147"/>
      <c r="K19" s="153">
        <v>-39393</v>
      </c>
      <c r="L19" s="149"/>
      <c r="M19" s="161">
        <v>-45557</v>
      </c>
    </row>
    <row r="20" spans="1:13" ht="21.75" customHeight="1" x14ac:dyDescent="0.5">
      <c r="A20" s="60" t="s">
        <v>138</v>
      </c>
      <c r="B20" s="43"/>
      <c r="C20" s="43"/>
      <c r="D20" s="43"/>
      <c r="E20" s="44"/>
      <c r="F20" s="43"/>
      <c r="G20" s="21">
        <v>-796</v>
      </c>
      <c r="H20" s="81"/>
      <c r="I20" s="124">
        <v>-1337</v>
      </c>
      <c r="J20" s="147"/>
      <c r="K20" s="153" t="s">
        <v>158</v>
      </c>
      <c r="L20" s="149"/>
      <c r="M20" s="161">
        <v>0</v>
      </c>
    </row>
    <row r="21" spans="1:13" ht="21.75" customHeight="1" x14ac:dyDescent="0.5">
      <c r="A21" s="60" t="s">
        <v>127</v>
      </c>
      <c r="B21" s="43"/>
      <c r="C21" s="43"/>
      <c r="D21" s="43"/>
      <c r="E21" s="44"/>
      <c r="F21" s="43"/>
      <c r="G21" s="21">
        <v>-28741</v>
      </c>
      <c r="H21" s="81"/>
      <c r="I21" s="124">
        <v>27515</v>
      </c>
      <c r="J21" s="147"/>
      <c r="K21" s="153">
        <v>-36708</v>
      </c>
      <c r="L21" s="149"/>
      <c r="M21" s="161">
        <v>26570</v>
      </c>
    </row>
    <row r="22" spans="1:13" ht="21.75" customHeight="1" x14ac:dyDescent="0.5">
      <c r="A22" s="60" t="s">
        <v>130</v>
      </c>
      <c r="B22" s="43"/>
      <c r="C22" s="43"/>
      <c r="D22" s="43"/>
      <c r="E22" s="44"/>
      <c r="F22" s="43"/>
      <c r="G22" s="21"/>
      <c r="H22" s="81"/>
      <c r="I22" s="124"/>
      <c r="J22" s="81"/>
      <c r="K22" s="21"/>
      <c r="L22" s="82"/>
      <c r="M22" s="124"/>
    </row>
    <row r="23" spans="1:13" ht="21.75" customHeight="1" x14ac:dyDescent="0.5">
      <c r="A23" s="60"/>
      <c r="B23" s="43" t="s">
        <v>124</v>
      </c>
      <c r="C23" s="43"/>
      <c r="D23" s="43"/>
      <c r="E23" s="44"/>
      <c r="F23" s="43"/>
      <c r="G23" s="21">
        <v>33306</v>
      </c>
      <c r="H23" s="81"/>
      <c r="I23" s="124">
        <v>-14030</v>
      </c>
      <c r="J23" s="147"/>
      <c r="K23" s="153">
        <v>33306</v>
      </c>
      <c r="L23" s="149"/>
      <c r="M23" s="161">
        <v>-14030</v>
      </c>
    </row>
    <row r="24" spans="1:13" ht="21.75" customHeight="1" x14ac:dyDescent="0.5">
      <c r="A24" s="43" t="s">
        <v>63</v>
      </c>
      <c r="B24" s="43"/>
      <c r="C24" s="43"/>
      <c r="D24" s="43"/>
      <c r="E24" s="44"/>
      <c r="F24" s="43"/>
      <c r="G24" s="24">
        <v>-1034</v>
      </c>
      <c r="H24" s="81"/>
      <c r="I24" s="125">
        <v>-992</v>
      </c>
      <c r="J24" s="147"/>
      <c r="K24" s="154" t="s">
        <v>158</v>
      </c>
      <c r="L24" s="149"/>
      <c r="M24" s="162">
        <v>0</v>
      </c>
    </row>
    <row r="25" spans="1:13" ht="6" customHeight="1" x14ac:dyDescent="0.5">
      <c r="A25" s="57"/>
      <c r="C25" s="59"/>
      <c r="D25" s="43"/>
      <c r="E25" s="44"/>
      <c r="F25" s="43"/>
      <c r="G25" s="42"/>
      <c r="H25" s="88"/>
      <c r="I25" s="31"/>
      <c r="J25" s="88"/>
      <c r="K25" s="89"/>
      <c r="L25" s="31"/>
      <c r="M25" s="118"/>
    </row>
    <row r="26" spans="1:13" ht="21.75" customHeight="1" x14ac:dyDescent="0.5">
      <c r="A26" s="50" t="s">
        <v>64</v>
      </c>
      <c r="B26" s="43"/>
      <c r="C26" s="43"/>
      <c r="D26" s="43"/>
      <c r="E26" s="44"/>
      <c r="F26" s="43"/>
      <c r="G26" s="97">
        <f>SUM(G14:G24)</f>
        <v>834533</v>
      </c>
      <c r="H26" s="81"/>
      <c r="I26" s="117">
        <f>SUM(I14:I24)</f>
        <v>308208</v>
      </c>
      <c r="J26" s="81"/>
      <c r="K26" s="97">
        <f>SUM(K14:K24)</f>
        <v>789053</v>
      </c>
      <c r="L26" s="82"/>
      <c r="M26" s="117">
        <f>SUM(M14:M24)</f>
        <v>245536</v>
      </c>
    </row>
    <row r="27" spans="1:13" ht="21.75" customHeight="1" x14ac:dyDescent="0.5">
      <c r="A27" s="43" t="s">
        <v>65</v>
      </c>
      <c r="B27" s="43"/>
      <c r="C27" s="43"/>
      <c r="D27" s="43"/>
      <c r="E27" s="44"/>
      <c r="F27" s="43"/>
      <c r="G27" s="24">
        <v>-148842</v>
      </c>
      <c r="H27" s="81"/>
      <c r="I27" s="125">
        <v>-61867</v>
      </c>
      <c r="J27" s="147"/>
      <c r="K27" s="155">
        <v>-145804</v>
      </c>
      <c r="L27" s="149"/>
      <c r="M27" s="163">
        <v>-49629</v>
      </c>
    </row>
    <row r="28" spans="1:13" ht="6" customHeight="1" x14ac:dyDescent="0.5">
      <c r="A28" s="57"/>
      <c r="C28" s="59"/>
      <c r="D28" s="43"/>
      <c r="E28" s="44"/>
      <c r="F28" s="43"/>
      <c r="G28" s="42"/>
      <c r="H28" s="88"/>
      <c r="I28" s="31"/>
      <c r="J28" s="88"/>
      <c r="K28" s="89"/>
      <c r="L28" s="31"/>
      <c r="M28" s="118"/>
    </row>
    <row r="29" spans="1:13" ht="21.75" customHeight="1" x14ac:dyDescent="0.5">
      <c r="A29" s="50" t="s">
        <v>181</v>
      </c>
      <c r="B29" s="43"/>
      <c r="C29" s="43"/>
      <c r="D29" s="43"/>
      <c r="E29" s="44"/>
      <c r="F29" s="43"/>
      <c r="G29" s="89">
        <f>SUM(G26:G27)</f>
        <v>685691</v>
      </c>
      <c r="H29" s="81"/>
      <c r="I29" s="118">
        <f>SUM(I26:I27)</f>
        <v>246341</v>
      </c>
      <c r="J29" s="81"/>
      <c r="K29" s="89">
        <f>SUM(K26:K27)</f>
        <v>643249</v>
      </c>
      <c r="L29" s="82"/>
      <c r="M29" s="118">
        <f>SUM(M26:M27)</f>
        <v>195907</v>
      </c>
    </row>
    <row r="30" spans="1:13" ht="21.75" customHeight="1" x14ac:dyDescent="0.5">
      <c r="A30" s="60" t="s">
        <v>139</v>
      </c>
      <c r="B30" s="43"/>
      <c r="C30" s="43"/>
      <c r="D30" s="43"/>
      <c r="E30" s="44"/>
      <c r="F30" s="43"/>
      <c r="G30" s="42"/>
      <c r="H30" s="88"/>
      <c r="I30" s="31"/>
      <c r="J30" s="88"/>
      <c r="K30" s="99"/>
      <c r="L30" s="31"/>
      <c r="M30" s="100"/>
    </row>
    <row r="31" spans="1:13" ht="21.75" customHeight="1" x14ac:dyDescent="0.5">
      <c r="A31" s="60"/>
      <c r="B31" s="62" t="s">
        <v>67</v>
      </c>
      <c r="C31" s="62"/>
      <c r="D31" s="62"/>
      <c r="E31" s="44"/>
      <c r="F31" s="43"/>
      <c r="G31" s="42"/>
      <c r="H31" s="88"/>
      <c r="I31" s="31"/>
      <c r="J31" s="88"/>
      <c r="K31" s="99"/>
      <c r="L31" s="31"/>
      <c r="M31" s="100"/>
    </row>
    <row r="32" spans="1:13" ht="21.75" customHeight="1" x14ac:dyDescent="0.5">
      <c r="A32" s="60"/>
      <c r="B32" s="62"/>
      <c r="C32" s="62" t="s">
        <v>68</v>
      </c>
      <c r="D32" s="62"/>
      <c r="E32" s="44"/>
      <c r="F32" s="43"/>
      <c r="G32" s="42"/>
      <c r="H32" s="88"/>
      <c r="I32" s="31"/>
      <c r="J32" s="88"/>
      <c r="K32" s="99"/>
      <c r="L32" s="31"/>
      <c r="M32" s="100"/>
    </row>
    <row r="33" spans="1:13" ht="21.75" customHeight="1" x14ac:dyDescent="0.5">
      <c r="A33" s="60"/>
      <c r="C33" s="63" t="s">
        <v>69</v>
      </c>
      <c r="D33" s="43"/>
      <c r="E33" s="44"/>
      <c r="F33" s="43"/>
      <c r="G33" s="42"/>
      <c r="H33" s="88"/>
      <c r="I33" s="31"/>
      <c r="J33" s="88"/>
      <c r="K33" s="99"/>
      <c r="L33" s="31"/>
      <c r="M33" s="100"/>
    </row>
    <row r="34" spans="1:13" ht="21.75" customHeight="1" x14ac:dyDescent="0.5">
      <c r="A34" s="60"/>
      <c r="C34" s="64" t="s">
        <v>131</v>
      </c>
      <c r="D34" s="43"/>
      <c r="E34" s="44"/>
      <c r="F34" s="43"/>
      <c r="G34" s="95">
        <v>-1769</v>
      </c>
      <c r="H34" s="88"/>
      <c r="I34" s="120">
        <v>12909</v>
      </c>
      <c r="J34" s="88"/>
      <c r="K34" s="101">
        <v>0</v>
      </c>
      <c r="L34" s="31"/>
      <c r="M34" s="119">
        <v>0</v>
      </c>
    </row>
    <row r="35" spans="1:13" ht="6" customHeight="1" x14ac:dyDescent="0.5">
      <c r="A35" s="57"/>
      <c r="C35" s="59"/>
      <c r="D35" s="43"/>
      <c r="E35" s="44"/>
      <c r="F35" s="43"/>
      <c r="G35" s="42"/>
      <c r="H35" s="88"/>
      <c r="I35" s="31"/>
      <c r="J35" s="88"/>
      <c r="K35" s="89"/>
      <c r="L35" s="31"/>
      <c r="M35" s="118"/>
    </row>
    <row r="36" spans="1:13" ht="21.75" customHeight="1" x14ac:dyDescent="0.5">
      <c r="A36" s="57"/>
      <c r="C36" s="43" t="s">
        <v>190</v>
      </c>
      <c r="D36" s="43"/>
      <c r="E36" s="44"/>
      <c r="F36" s="43"/>
      <c r="G36" s="42"/>
      <c r="H36" s="88"/>
      <c r="I36" s="31"/>
      <c r="J36" s="88"/>
      <c r="K36" s="89"/>
      <c r="L36" s="31"/>
      <c r="M36" s="118"/>
    </row>
    <row r="37" spans="1:13" ht="21.75" customHeight="1" x14ac:dyDescent="0.5">
      <c r="A37" s="57"/>
      <c r="B37" s="62"/>
      <c r="D37" s="43" t="s">
        <v>68</v>
      </c>
      <c r="E37" s="44"/>
      <c r="F37" s="43"/>
      <c r="G37" s="39">
        <f>G34</f>
        <v>-1769</v>
      </c>
      <c r="H37" s="88"/>
      <c r="I37" s="32">
        <f>I34</f>
        <v>12909</v>
      </c>
      <c r="J37" s="88"/>
      <c r="K37" s="101">
        <f>K34</f>
        <v>0</v>
      </c>
      <c r="L37" s="31"/>
      <c r="M37" s="119">
        <f>M34</f>
        <v>0</v>
      </c>
    </row>
    <row r="38" spans="1:13" ht="6" customHeight="1" x14ac:dyDescent="0.5">
      <c r="A38" s="57"/>
      <c r="B38" s="62"/>
      <c r="C38" s="43"/>
      <c r="D38" s="43"/>
      <c r="E38" s="44"/>
      <c r="F38" s="43"/>
      <c r="G38" s="42"/>
      <c r="H38" s="88"/>
      <c r="I38" s="31"/>
      <c r="J38" s="88"/>
      <c r="K38" s="167"/>
      <c r="L38" s="31"/>
      <c r="M38" s="168"/>
    </row>
    <row r="39" spans="1:13" ht="21.75" customHeight="1" x14ac:dyDescent="0.5">
      <c r="A39" s="57"/>
      <c r="B39" s="71" t="s">
        <v>188</v>
      </c>
      <c r="C39" s="59"/>
      <c r="D39" s="43"/>
      <c r="E39" s="44"/>
      <c r="F39" s="43"/>
      <c r="G39" s="42"/>
      <c r="H39" s="88"/>
      <c r="I39" s="31"/>
      <c r="J39" s="88"/>
      <c r="K39" s="89"/>
      <c r="L39" s="31"/>
      <c r="M39" s="118"/>
    </row>
    <row r="40" spans="1:13" ht="21.75" customHeight="1" x14ac:dyDescent="0.5">
      <c r="A40" s="57"/>
      <c r="B40" s="57" t="s">
        <v>157</v>
      </c>
      <c r="C40" s="59"/>
      <c r="D40" s="43"/>
      <c r="E40" s="44"/>
      <c r="F40" s="43"/>
      <c r="G40" s="39">
        <f>SUM(G30:G34)</f>
        <v>-1769</v>
      </c>
      <c r="H40" s="88"/>
      <c r="I40" s="32">
        <f>SUM(I30:I34)</f>
        <v>12909</v>
      </c>
      <c r="J40" s="88"/>
      <c r="K40" s="39">
        <f>SUM(K30:K34)</f>
        <v>0</v>
      </c>
      <c r="L40" s="31"/>
      <c r="M40" s="32">
        <f>SUM(M30:M34)</f>
        <v>0</v>
      </c>
    </row>
    <row r="41" spans="1:13" ht="6" customHeight="1" x14ac:dyDescent="0.5">
      <c r="A41" s="57"/>
      <c r="C41" s="59"/>
      <c r="D41" s="43"/>
      <c r="E41" s="44"/>
      <c r="F41" s="43"/>
      <c r="G41" s="42"/>
      <c r="H41" s="88"/>
      <c r="I41" s="31"/>
      <c r="J41" s="88"/>
      <c r="K41" s="89"/>
      <c r="L41" s="31"/>
      <c r="M41" s="118"/>
    </row>
    <row r="42" spans="1:13" ht="21.75" customHeight="1" thickBot="1" x14ac:dyDescent="0.55000000000000004">
      <c r="A42" s="57" t="s">
        <v>182</v>
      </c>
      <c r="B42" s="43"/>
      <c r="C42" s="43"/>
      <c r="D42" s="43"/>
      <c r="E42" s="44"/>
      <c r="F42" s="43"/>
      <c r="G42" s="103">
        <f>G29+G40</f>
        <v>683922</v>
      </c>
      <c r="H42" s="81"/>
      <c r="I42" s="126">
        <f>I29+I40</f>
        <v>259250</v>
      </c>
      <c r="J42" s="81"/>
      <c r="K42" s="103">
        <f>K29+K40</f>
        <v>643249</v>
      </c>
      <c r="L42" s="82"/>
      <c r="M42" s="126">
        <f>M29+M40</f>
        <v>195907</v>
      </c>
    </row>
    <row r="43" spans="1:13" ht="21.75" customHeight="1" thickTop="1" x14ac:dyDescent="0.5">
      <c r="A43" s="57"/>
      <c r="B43" s="43"/>
      <c r="C43" s="43"/>
      <c r="D43" s="43"/>
      <c r="E43" s="44"/>
      <c r="F43" s="43"/>
      <c r="G43" s="81"/>
      <c r="H43" s="81"/>
      <c r="I43" s="121"/>
      <c r="J43" s="81"/>
      <c r="K43" s="81"/>
      <c r="L43" s="82"/>
      <c r="M43" s="121"/>
    </row>
    <row r="44" spans="1:13" ht="19.5" customHeight="1" x14ac:dyDescent="0.5">
      <c r="A44" s="57"/>
      <c r="B44" s="43"/>
      <c r="C44" s="43"/>
      <c r="D44" s="43"/>
      <c r="E44" s="44"/>
      <c r="F44" s="43"/>
      <c r="G44" s="81"/>
      <c r="H44" s="81"/>
      <c r="I44" s="121"/>
      <c r="J44" s="81"/>
      <c r="K44" s="81"/>
      <c r="L44" s="82"/>
      <c r="M44" s="121"/>
    </row>
    <row r="45" spans="1:13" ht="21.75" customHeight="1" x14ac:dyDescent="0.5">
      <c r="A45" s="57"/>
      <c r="B45" s="43"/>
      <c r="C45" s="43"/>
      <c r="D45" s="43"/>
      <c r="E45" s="44"/>
      <c r="F45" s="43"/>
      <c r="G45" s="81"/>
      <c r="H45" s="81"/>
      <c r="I45" s="121"/>
      <c r="J45" s="81"/>
      <c r="K45" s="81"/>
      <c r="L45" s="82"/>
      <c r="M45" s="121"/>
    </row>
    <row r="46" spans="1:13" ht="10.5" customHeight="1" x14ac:dyDescent="0.5">
      <c r="A46" s="57"/>
      <c r="B46" s="43"/>
      <c r="C46" s="43"/>
      <c r="D46" s="43"/>
      <c r="E46" s="44"/>
      <c r="F46" s="43"/>
      <c r="G46" s="81"/>
      <c r="H46" s="81"/>
      <c r="I46" s="121"/>
      <c r="J46" s="81"/>
      <c r="K46" s="81"/>
      <c r="L46" s="82"/>
      <c r="M46" s="121"/>
    </row>
    <row r="47" spans="1:13" ht="21.75" customHeight="1" x14ac:dyDescent="0.5">
      <c r="A47" s="47" t="s">
        <v>193</v>
      </c>
      <c r="B47" s="70"/>
      <c r="C47" s="48"/>
      <c r="D47" s="45"/>
      <c r="E47" s="46"/>
      <c r="F47" s="45"/>
      <c r="G47" s="32"/>
      <c r="H47" s="102"/>
      <c r="I47" s="32"/>
      <c r="J47" s="102"/>
      <c r="K47" s="32"/>
      <c r="L47" s="32"/>
      <c r="M47" s="32"/>
    </row>
    <row r="48" spans="1:13" ht="21.75" customHeight="1" x14ac:dyDescent="0.5">
      <c r="A48" s="50" t="str">
        <f>A1</f>
        <v>บริษัท ยูนิวานิชน้ำมันปาล์ม จำกัด (มหาชน)</v>
      </c>
      <c r="B48" s="71"/>
      <c r="C48" s="51"/>
      <c r="D48" s="50"/>
      <c r="E48" s="52"/>
      <c r="F48" s="43"/>
      <c r="G48" s="31"/>
      <c r="H48" s="88"/>
      <c r="I48" s="31"/>
      <c r="J48" s="88"/>
      <c r="K48" s="31"/>
      <c r="L48" s="31"/>
      <c r="M48" s="31"/>
    </row>
    <row r="49" spans="1:13" ht="21.75" customHeight="1" x14ac:dyDescent="0.5">
      <c r="A49" s="50" t="s">
        <v>70</v>
      </c>
      <c r="B49" s="71"/>
      <c r="C49" s="51"/>
      <c r="D49" s="50"/>
      <c r="E49" s="52"/>
      <c r="F49" s="43"/>
      <c r="G49" s="31"/>
      <c r="H49" s="88"/>
      <c r="I49" s="31"/>
      <c r="J49" s="88"/>
      <c r="K49" s="31"/>
      <c r="L49" s="31"/>
      <c r="M49" s="31"/>
    </row>
    <row r="50" spans="1:13" ht="21.75" customHeight="1" x14ac:dyDescent="0.5">
      <c r="A50" s="54" t="str">
        <f>A3</f>
        <v>สำหรับรอบระยะเวลาสามเดือนสิ้นสุดวันที่ 30 มิถุนายน พ.ศ. 2567</v>
      </c>
      <c r="B50" s="72"/>
      <c r="C50" s="55"/>
      <c r="D50" s="54"/>
      <c r="E50" s="56"/>
      <c r="F50" s="45"/>
      <c r="G50" s="32"/>
      <c r="H50" s="102"/>
      <c r="I50" s="32"/>
      <c r="J50" s="102"/>
      <c r="K50" s="32"/>
      <c r="L50" s="32"/>
      <c r="M50" s="32"/>
    </row>
    <row r="51" spans="1:13" ht="21.75" customHeight="1" x14ac:dyDescent="0.5">
      <c r="A51" s="60"/>
      <c r="C51" s="59"/>
      <c r="D51" s="43"/>
      <c r="E51" s="44"/>
      <c r="F51" s="43"/>
      <c r="G51" s="31"/>
      <c r="H51" s="88"/>
      <c r="I51" s="31"/>
      <c r="J51" s="88"/>
      <c r="K51" s="31"/>
      <c r="L51" s="31"/>
      <c r="M51" s="31"/>
    </row>
    <row r="52" spans="1:13" ht="21.75" customHeight="1" x14ac:dyDescent="0.5">
      <c r="A52" s="43"/>
      <c r="B52" s="43"/>
      <c r="C52" s="43"/>
      <c r="D52" s="43"/>
      <c r="E52" s="44"/>
      <c r="F52" s="43"/>
      <c r="G52" s="220" t="s">
        <v>1</v>
      </c>
      <c r="H52" s="220"/>
      <c r="I52" s="220"/>
      <c r="J52" s="85"/>
      <c r="K52" s="220" t="s">
        <v>2</v>
      </c>
      <c r="L52" s="220"/>
      <c r="M52" s="220"/>
    </row>
    <row r="53" spans="1:13" ht="21.75" customHeight="1" x14ac:dyDescent="0.5">
      <c r="A53" s="43"/>
      <c r="B53" s="43"/>
      <c r="C53" s="43"/>
      <c r="D53" s="43"/>
      <c r="E53" s="44"/>
      <c r="F53" s="43"/>
      <c r="G53" s="86" t="s">
        <v>3</v>
      </c>
      <c r="H53" s="86"/>
      <c r="I53" s="123" t="s">
        <v>3</v>
      </c>
      <c r="J53" s="86"/>
      <c r="K53" s="86" t="s">
        <v>3</v>
      </c>
      <c r="L53" s="86"/>
      <c r="M53" s="123" t="s">
        <v>3</v>
      </c>
    </row>
    <row r="54" spans="1:13" ht="21.75" customHeight="1" x14ac:dyDescent="0.5">
      <c r="A54" s="43"/>
      <c r="B54" s="43"/>
      <c r="C54" s="43"/>
      <c r="D54" s="43"/>
      <c r="E54" s="44"/>
      <c r="F54" s="43"/>
      <c r="G54" s="6" t="s">
        <v>155</v>
      </c>
      <c r="H54" s="87"/>
      <c r="I54" s="131" t="s">
        <v>155</v>
      </c>
      <c r="J54" s="87"/>
      <c r="K54" s="6" t="s">
        <v>155</v>
      </c>
      <c r="L54" s="87"/>
      <c r="M54" s="131" t="s">
        <v>155</v>
      </c>
    </row>
    <row r="55" spans="1:13" ht="21.75" customHeight="1" x14ac:dyDescent="0.5">
      <c r="A55" s="43"/>
      <c r="B55" s="43"/>
      <c r="C55" s="43"/>
      <c r="D55" s="43"/>
      <c r="E55" s="52"/>
      <c r="F55" s="50"/>
      <c r="G55" s="87" t="s">
        <v>143</v>
      </c>
      <c r="H55" s="87"/>
      <c r="I55" s="115" t="s">
        <v>125</v>
      </c>
      <c r="J55" s="87"/>
      <c r="K55" s="87" t="s">
        <v>143</v>
      </c>
      <c r="L55" s="87"/>
      <c r="M55" s="115" t="s">
        <v>125</v>
      </c>
    </row>
    <row r="56" spans="1:13" ht="21.75" customHeight="1" x14ac:dyDescent="0.5">
      <c r="A56" s="43"/>
      <c r="B56" s="43"/>
      <c r="C56" s="43"/>
      <c r="D56" s="43"/>
      <c r="E56" s="52"/>
      <c r="F56" s="50"/>
      <c r="G56" s="218" t="s">
        <v>7</v>
      </c>
      <c r="H56" s="87"/>
      <c r="I56" s="116" t="s">
        <v>7</v>
      </c>
      <c r="J56" s="87"/>
      <c r="K56" s="218" t="s">
        <v>7</v>
      </c>
      <c r="L56" s="87"/>
      <c r="M56" s="116" t="s">
        <v>7</v>
      </c>
    </row>
    <row r="57" spans="1:13" ht="21.75" customHeight="1" x14ac:dyDescent="0.5">
      <c r="A57" s="60"/>
      <c r="C57" s="59"/>
      <c r="D57" s="43"/>
      <c r="E57" s="44"/>
      <c r="F57" s="43"/>
      <c r="G57" s="42"/>
      <c r="H57" s="88"/>
      <c r="I57" s="31"/>
      <c r="J57" s="88"/>
      <c r="K57" s="42"/>
      <c r="L57" s="31"/>
      <c r="M57" s="31"/>
    </row>
    <row r="58" spans="1:13" ht="21.75" customHeight="1" x14ac:dyDescent="0.5">
      <c r="A58" s="71" t="s">
        <v>71</v>
      </c>
      <c r="B58" s="43"/>
      <c r="C58" s="43"/>
      <c r="D58" s="43"/>
      <c r="E58" s="44"/>
      <c r="F58" s="43"/>
      <c r="G58" s="104"/>
      <c r="H58" s="81"/>
      <c r="I58" s="121"/>
      <c r="J58" s="81"/>
      <c r="K58" s="104"/>
      <c r="L58" s="82"/>
      <c r="M58" s="121"/>
    </row>
    <row r="59" spans="1:13" ht="21.75" customHeight="1" x14ac:dyDescent="0.5">
      <c r="A59" s="43"/>
      <c r="B59" s="43" t="s">
        <v>72</v>
      </c>
      <c r="C59" s="43"/>
      <c r="D59" s="43"/>
      <c r="E59" s="44"/>
      <c r="F59" s="43"/>
      <c r="G59" s="21">
        <v>664787</v>
      </c>
      <c r="H59" s="81"/>
      <c r="I59" s="124">
        <v>221449</v>
      </c>
      <c r="J59" s="150"/>
      <c r="K59" s="156">
        <v>643249</v>
      </c>
      <c r="L59" s="152"/>
      <c r="M59" s="158">
        <v>195907</v>
      </c>
    </row>
    <row r="60" spans="1:13" ht="21.75" customHeight="1" x14ac:dyDescent="0.5">
      <c r="A60" s="43"/>
      <c r="B60" s="66" t="s">
        <v>73</v>
      </c>
      <c r="C60" s="43"/>
      <c r="D60" s="43"/>
      <c r="E60" s="44"/>
      <c r="F60" s="43"/>
      <c r="G60" s="101">
        <v>20904</v>
      </c>
      <c r="H60" s="88"/>
      <c r="I60" s="119">
        <v>24892</v>
      </c>
      <c r="J60" s="150"/>
      <c r="K60" s="101">
        <v>0</v>
      </c>
      <c r="L60" s="152"/>
      <c r="M60" s="119">
        <v>0</v>
      </c>
    </row>
    <row r="61" spans="1:13" ht="6" customHeight="1" x14ac:dyDescent="0.5">
      <c r="A61" s="43"/>
      <c r="B61" s="43"/>
      <c r="C61" s="43"/>
      <c r="D61" s="43"/>
      <c r="E61" s="44"/>
      <c r="F61" s="43"/>
      <c r="G61" s="104"/>
      <c r="H61" s="81"/>
      <c r="I61" s="121"/>
      <c r="J61" s="81"/>
      <c r="K61" s="104"/>
      <c r="L61" s="82"/>
      <c r="M61" s="121"/>
    </row>
    <row r="62" spans="1:13" ht="21.75" customHeight="1" thickBot="1" x14ac:dyDescent="0.55000000000000004">
      <c r="A62" s="43"/>
      <c r="B62" s="43"/>
      <c r="C62" s="43"/>
      <c r="D62" s="43"/>
      <c r="E62" s="44"/>
      <c r="F62" s="43"/>
      <c r="G62" s="103">
        <f>SUM(G59:G61)</f>
        <v>685691</v>
      </c>
      <c r="H62" s="81"/>
      <c r="I62" s="126">
        <f>SUM(I59:I61)</f>
        <v>246341</v>
      </c>
      <c r="J62" s="81"/>
      <c r="K62" s="103">
        <f>SUM(K59:K61)</f>
        <v>643249</v>
      </c>
      <c r="L62" s="82"/>
      <c r="M62" s="126">
        <f>SUM(M59:M61)</f>
        <v>195907</v>
      </c>
    </row>
    <row r="63" spans="1:13" ht="21.75" customHeight="1" thickTop="1" x14ac:dyDescent="0.5">
      <c r="A63" s="43"/>
      <c r="B63" s="43"/>
      <c r="C63" s="43"/>
      <c r="D63" s="43"/>
      <c r="E63" s="44"/>
      <c r="F63" s="43"/>
      <c r="G63" s="104"/>
      <c r="H63" s="81"/>
      <c r="I63" s="121"/>
      <c r="J63" s="81"/>
      <c r="K63" s="104"/>
      <c r="L63" s="82"/>
      <c r="M63" s="121"/>
    </row>
    <row r="64" spans="1:13" ht="21.75" customHeight="1" x14ac:dyDescent="0.5">
      <c r="A64" s="71" t="s">
        <v>74</v>
      </c>
      <c r="B64" s="43"/>
      <c r="C64" s="43"/>
      <c r="D64" s="43"/>
      <c r="E64" s="44"/>
      <c r="F64" s="43"/>
      <c r="G64" s="104"/>
      <c r="H64" s="81"/>
      <c r="I64" s="121"/>
      <c r="J64" s="81"/>
      <c r="K64" s="104"/>
      <c r="L64" s="82"/>
      <c r="M64" s="121"/>
    </row>
    <row r="65" spans="1:13" ht="21.75" customHeight="1" x14ac:dyDescent="0.5">
      <c r="A65" s="43"/>
      <c r="B65" s="43" t="s">
        <v>72</v>
      </c>
      <c r="C65" s="43"/>
      <c r="D65" s="43"/>
      <c r="E65" s="44"/>
      <c r="F65" s="43"/>
      <c r="G65" s="21">
        <v>664030</v>
      </c>
      <c r="H65" s="81"/>
      <c r="I65" s="124">
        <v>226515</v>
      </c>
      <c r="J65" s="150"/>
      <c r="K65" s="156">
        <v>643249</v>
      </c>
      <c r="L65" s="152"/>
      <c r="M65" s="158">
        <v>195907</v>
      </c>
    </row>
    <row r="66" spans="1:13" ht="21.75" customHeight="1" x14ac:dyDescent="0.5">
      <c r="A66" s="43"/>
      <c r="B66" s="66" t="s">
        <v>73</v>
      </c>
      <c r="C66" s="43"/>
      <c r="D66" s="43"/>
      <c r="E66" s="44"/>
      <c r="F66" s="43"/>
      <c r="G66" s="101">
        <v>19892</v>
      </c>
      <c r="H66" s="88"/>
      <c r="I66" s="119">
        <v>32735</v>
      </c>
      <c r="J66" s="150"/>
      <c r="K66" s="101">
        <v>0</v>
      </c>
      <c r="L66" s="152"/>
      <c r="M66" s="119">
        <v>0</v>
      </c>
    </row>
    <row r="67" spans="1:13" ht="6" customHeight="1" x14ac:dyDescent="0.5">
      <c r="A67" s="43"/>
      <c r="B67" s="43"/>
      <c r="C67" s="43"/>
      <c r="D67" s="43"/>
      <c r="E67" s="44"/>
      <c r="F67" s="43"/>
      <c r="G67" s="104"/>
      <c r="H67" s="81"/>
      <c r="I67" s="121"/>
      <c r="J67" s="81"/>
      <c r="K67" s="104"/>
      <c r="L67" s="82"/>
      <c r="M67" s="121"/>
    </row>
    <row r="68" spans="1:13" ht="21.75" customHeight="1" thickBot="1" x14ac:dyDescent="0.55000000000000004">
      <c r="A68" s="43"/>
      <c r="B68" s="43"/>
      <c r="C68" s="43"/>
      <c r="D68" s="43"/>
      <c r="E68" s="44"/>
      <c r="F68" s="43"/>
      <c r="G68" s="103">
        <f>SUM(G65:G67)</f>
        <v>683922</v>
      </c>
      <c r="H68" s="81"/>
      <c r="I68" s="126">
        <f>SUM(I65:I67)</f>
        <v>259250</v>
      </c>
      <c r="J68" s="81"/>
      <c r="K68" s="103">
        <f>SUM(K65:K67)</f>
        <v>643249</v>
      </c>
      <c r="L68" s="82"/>
      <c r="M68" s="126">
        <f>SUM(M65:M67)</f>
        <v>195907</v>
      </c>
    </row>
    <row r="69" spans="1:13" ht="21.75" customHeight="1" thickTop="1" x14ac:dyDescent="0.5">
      <c r="A69" s="43"/>
      <c r="B69" s="43"/>
      <c r="C69" s="43"/>
      <c r="D69" s="43"/>
      <c r="E69" s="44"/>
      <c r="F69" s="43"/>
      <c r="G69" s="104"/>
      <c r="H69" s="81"/>
      <c r="I69" s="121"/>
      <c r="J69" s="81"/>
      <c r="K69" s="104"/>
      <c r="L69" s="82"/>
      <c r="M69" s="121"/>
    </row>
    <row r="70" spans="1:13" ht="21.75" customHeight="1" x14ac:dyDescent="0.5">
      <c r="A70" s="50" t="s">
        <v>191</v>
      </c>
      <c r="B70" s="50"/>
      <c r="C70" s="43"/>
      <c r="D70" s="43"/>
      <c r="E70" s="44"/>
      <c r="F70" s="43"/>
      <c r="G70" s="104"/>
      <c r="H70" s="81"/>
      <c r="I70" s="121"/>
      <c r="J70" s="81"/>
      <c r="K70" s="104"/>
      <c r="L70" s="82"/>
      <c r="M70" s="121"/>
    </row>
    <row r="71" spans="1:13" ht="6" customHeight="1" x14ac:dyDescent="0.5">
      <c r="A71" s="43"/>
      <c r="B71" s="43"/>
      <c r="C71" s="43"/>
      <c r="D71" s="43"/>
      <c r="E71" s="44"/>
      <c r="F71" s="43"/>
      <c r="G71" s="104"/>
      <c r="H71" s="81"/>
      <c r="I71" s="121"/>
      <c r="J71" s="81"/>
      <c r="K71" s="104"/>
      <c r="L71" s="82"/>
      <c r="M71" s="121"/>
    </row>
    <row r="72" spans="1:13" ht="21.75" customHeight="1" thickBot="1" x14ac:dyDescent="0.55000000000000004">
      <c r="A72" s="43" t="s">
        <v>75</v>
      </c>
      <c r="B72" s="43"/>
      <c r="C72" s="43"/>
      <c r="D72" s="43"/>
      <c r="E72" s="44"/>
      <c r="F72" s="43"/>
      <c r="G72" s="105">
        <v>0.70722021276595748</v>
      </c>
      <c r="H72" s="81"/>
      <c r="I72" s="127">
        <v>0.23558404255319149</v>
      </c>
      <c r="J72" s="106"/>
      <c r="K72" s="105">
        <v>0.68430744680851063</v>
      </c>
      <c r="L72" s="107"/>
      <c r="M72" s="127">
        <v>0.20841170212765958</v>
      </c>
    </row>
    <row r="73" spans="1:13" ht="21.75" customHeight="1" thickTop="1" x14ac:dyDescent="0.5">
      <c r="A73" s="43"/>
      <c r="B73" s="43"/>
      <c r="C73" s="43"/>
      <c r="D73" s="43"/>
      <c r="E73" s="44"/>
      <c r="F73" s="43"/>
      <c r="G73" s="81"/>
      <c r="H73" s="81"/>
      <c r="I73" s="121"/>
      <c r="J73" s="92"/>
      <c r="K73" s="90"/>
      <c r="L73" s="90"/>
      <c r="M73" s="124"/>
    </row>
    <row r="74" spans="1:13" ht="21.75" customHeight="1" x14ac:dyDescent="0.5">
      <c r="A74" s="43"/>
      <c r="B74" s="43"/>
      <c r="C74" s="43"/>
      <c r="D74" s="43"/>
      <c r="E74" s="44"/>
      <c r="F74" s="43"/>
      <c r="G74" s="81"/>
      <c r="H74" s="81"/>
      <c r="I74" s="121"/>
      <c r="J74" s="92"/>
      <c r="K74" s="90"/>
      <c r="L74" s="90"/>
      <c r="M74" s="124"/>
    </row>
    <row r="75" spans="1:13" ht="21.75" customHeight="1" x14ac:dyDescent="0.5">
      <c r="A75" s="43"/>
      <c r="B75" s="43"/>
      <c r="C75" s="43"/>
      <c r="D75" s="43"/>
      <c r="E75" s="44"/>
      <c r="F75" s="43"/>
      <c r="G75" s="81"/>
      <c r="H75" s="81"/>
      <c r="I75" s="121"/>
      <c r="J75" s="92"/>
      <c r="K75" s="90"/>
      <c r="L75" s="90"/>
      <c r="M75" s="124"/>
    </row>
    <row r="76" spans="1:13" ht="21.75" customHeight="1" x14ac:dyDescent="0.5">
      <c r="A76" s="43"/>
      <c r="B76" s="43"/>
      <c r="C76" s="43"/>
      <c r="D76" s="43"/>
      <c r="E76" s="44"/>
      <c r="F76" s="43"/>
      <c r="G76" s="81"/>
      <c r="H76" s="81"/>
      <c r="I76" s="121"/>
      <c r="J76" s="92"/>
      <c r="K76" s="90"/>
      <c r="L76" s="90"/>
      <c r="M76" s="124"/>
    </row>
    <row r="77" spans="1:13" ht="21.75" customHeight="1" x14ac:dyDescent="0.5">
      <c r="A77" s="43"/>
      <c r="B77" s="43"/>
      <c r="C77" s="43"/>
      <c r="D77" s="43"/>
      <c r="E77" s="44"/>
      <c r="F77" s="43"/>
      <c r="G77" s="81"/>
      <c r="H77" s="81"/>
      <c r="I77" s="121"/>
      <c r="J77" s="92"/>
      <c r="K77" s="90"/>
      <c r="L77" s="90"/>
      <c r="M77" s="124"/>
    </row>
    <row r="78" spans="1:13" ht="21.75" customHeight="1" x14ac:dyDescent="0.5">
      <c r="A78" s="43"/>
      <c r="B78" s="43"/>
      <c r="C78" s="43"/>
      <c r="D78" s="43"/>
      <c r="E78" s="44"/>
      <c r="F78" s="43"/>
      <c r="G78" s="81"/>
      <c r="H78" s="81"/>
      <c r="I78" s="121"/>
      <c r="J78" s="92"/>
      <c r="K78" s="90"/>
      <c r="L78" s="90"/>
      <c r="M78" s="124"/>
    </row>
    <row r="79" spans="1:13" ht="21.75" customHeight="1" x14ac:dyDescent="0.5">
      <c r="A79" s="43"/>
      <c r="B79" s="43"/>
      <c r="C79" s="43"/>
      <c r="D79" s="43"/>
      <c r="E79" s="44"/>
      <c r="F79" s="43"/>
      <c r="G79" s="81"/>
      <c r="H79" s="81"/>
      <c r="I79" s="121"/>
      <c r="J79" s="92"/>
      <c r="K79" s="90"/>
      <c r="L79" s="90"/>
      <c r="M79" s="124"/>
    </row>
    <row r="80" spans="1:13" ht="21.75" customHeight="1" x14ac:dyDescent="0.5">
      <c r="A80" s="43"/>
      <c r="B80" s="43"/>
      <c r="C80" s="43"/>
      <c r="D80" s="43"/>
      <c r="E80" s="44"/>
      <c r="F80" s="43"/>
      <c r="G80" s="81"/>
      <c r="H80" s="81"/>
      <c r="I80" s="121"/>
      <c r="J80" s="92"/>
      <c r="K80" s="90"/>
      <c r="L80" s="90"/>
      <c r="M80" s="124"/>
    </row>
    <row r="81" spans="1:13" ht="21.75" customHeight="1" x14ac:dyDescent="0.5">
      <c r="A81" s="43"/>
      <c r="B81" s="43"/>
      <c r="C81" s="43"/>
      <c r="D81" s="43"/>
      <c r="E81" s="44"/>
      <c r="F81" s="43"/>
      <c r="G81" s="81"/>
      <c r="H81" s="81"/>
      <c r="I81" s="121"/>
      <c r="J81" s="92"/>
      <c r="K81" s="90"/>
      <c r="L81" s="90"/>
      <c r="M81" s="124"/>
    </row>
    <row r="82" spans="1:13" ht="21.75" customHeight="1" x14ac:dyDescent="0.5">
      <c r="A82" s="43"/>
      <c r="B82" s="43"/>
      <c r="C82" s="43"/>
      <c r="D82" s="43"/>
      <c r="E82" s="44"/>
      <c r="F82" s="43"/>
      <c r="G82" s="81"/>
      <c r="H82" s="81"/>
      <c r="I82" s="121"/>
      <c r="J82" s="92"/>
      <c r="K82" s="90"/>
      <c r="L82" s="90"/>
      <c r="M82" s="124"/>
    </row>
    <row r="83" spans="1:13" ht="21.75" customHeight="1" x14ac:dyDescent="0.5">
      <c r="A83" s="43"/>
      <c r="B83" s="43"/>
      <c r="C83" s="43"/>
      <c r="D83" s="43"/>
      <c r="E83" s="44"/>
      <c r="F83" s="43"/>
      <c r="G83" s="81"/>
      <c r="H83" s="81"/>
      <c r="I83" s="121"/>
      <c r="J83" s="92"/>
      <c r="K83" s="90"/>
      <c r="L83" s="90"/>
      <c r="M83" s="124"/>
    </row>
    <row r="84" spans="1:13" ht="23.25" customHeight="1" x14ac:dyDescent="0.5">
      <c r="A84" s="43"/>
      <c r="B84" s="43"/>
      <c r="C84" s="43"/>
      <c r="D84" s="43"/>
      <c r="E84" s="44"/>
      <c r="F84" s="43"/>
      <c r="G84" s="81"/>
      <c r="H84" s="81"/>
      <c r="I84" s="121"/>
      <c r="J84" s="92"/>
      <c r="K84" s="90"/>
      <c r="L84" s="90"/>
      <c r="M84" s="124"/>
    </row>
    <row r="85" spans="1:13" ht="21.75" customHeight="1" x14ac:dyDescent="0.5">
      <c r="A85" s="43"/>
      <c r="B85" s="43"/>
      <c r="C85" s="43"/>
      <c r="D85" s="43"/>
      <c r="E85" s="44"/>
      <c r="F85" s="43"/>
      <c r="G85" s="81"/>
      <c r="H85" s="81"/>
      <c r="I85" s="121"/>
      <c r="J85" s="92"/>
      <c r="K85" s="90"/>
      <c r="L85" s="90"/>
      <c r="M85" s="124"/>
    </row>
    <row r="86" spans="1:13" ht="21.75" customHeight="1" x14ac:dyDescent="0.5">
      <c r="A86" s="43"/>
      <c r="B86" s="43"/>
      <c r="C86" s="43"/>
      <c r="D86" s="43"/>
      <c r="E86" s="44"/>
      <c r="F86" s="43"/>
      <c r="G86" s="81"/>
      <c r="H86" s="81"/>
      <c r="I86" s="121"/>
      <c r="J86" s="92"/>
      <c r="K86" s="90"/>
      <c r="L86" s="90"/>
      <c r="M86" s="124"/>
    </row>
    <row r="87" spans="1:13" ht="21.75" customHeight="1" x14ac:dyDescent="0.5">
      <c r="A87" s="43"/>
      <c r="B87" s="43"/>
      <c r="C87" s="43"/>
      <c r="D87" s="43"/>
      <c r="E87" s="44"/>
      <c r="F87" s="43"/>
      <c r="G87" s="81"/>
      <c r="H87" s="81"/>
      <c r="I87" s="121"/>
      <c r="J87" s="92"/>
      <c r="K87" s="90"/>
      <c r="L87" s="90"/>
      <c r="M87" s="124"/>
    </row>
    <row r="88" spans="1:13" ht="21.75" customHeight="1" x14ac:dyDescent="0.5">
      <c r="A88" s="43"/>
      <c r="B88" s="43"/>
      <c r="C88" s="43"/>
      <c r="D88" s="43"/>
      <c r="E88" s="44"/>
      <c r="F88" s="43"/>
      <c r="G88" s="81"/>
      <c r="H88" s="81"/>
      <c r="I88" s="121"/>
      <c r="J88" s="92"/>
      <c r="K88" s="90"/>
      <c r="L88" s="90"/>
      <c r="M88" s="124"/>
    </row>
    <row r="89" spans="1:13" ht="21.75" customHeight="1" x14ac:dyDescent="0.5">
      <c r="A89" s="43"/>
      <c r="B89" s="43"/>
      <c r="C89" s="43"/>
      <c r="D89" s="43"/>
      <c r="E89" s="44"/>
      <c r="F89" s="43"/>
      <c r="G89" s="81"/>
      <c r="H89" s="81"/>
      <c r="I89" s="121"/>
      <c r="J89" s="92"/>
      <c r="K89" s="90"/>
      <c r="L89" s="90"/>
      <c r="M89" s="124"/>
    </row>
    <row r="90" spans="1:13" ht="7.5" customHeight="1" x14ac:dyDescent="0.5">
      <c r="A90" s="43"/>
      <c r="B90" s="43"/>
      <c r="C90" s="43"/>
      <c r="D90" s="43"/>
      <c r="E90" s="44"/>
      <c r="F90" s="43"/>
      <c r="G90" s="81"/>
      <c r="H90" s="81"/>
      <c r="I90" s="121"/>
      <c r="J90" s="92"/>
      <c r="K90" s="90"/>
      <c r="L90" s="90"/>
      <c r="M90" s="124"/>
    </row>
    <row r="91" spans="1:13" ht="21.75" customHeight="1" x14ac:dyDescent="0.5">
      <c r="A91" s="73" t="str">
        <f>A47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91" s="73"/>
      <c r="C91" s="73"/>
      <c r="D91" s="73"/>
      <c r="E91" s="73"/>
      <c r="F91" s="73"/>
      <c r="G91" s="108"/>
      <c r="H91" s="108"/>
      <c r="I91" s="114"/>
      <c r="J91" s="108"/>
      <c r="K91" s="108"/>
      <c r="L91" s="108"/>
      <c r="M91" s="114"/>
    </row>
  </sheetData>
  <mergeCells count="4">
    <mergeCell ref="G5:I5"/>
    <mergeCell ref="K5:M5"/>
    <mergeCell ref="G52:I52"/>
    <mergeCell ref="K52:M52"/>
  </mergeCells>
  <pageMargins left="0.8" right="0.5" top="0.5" bottom="0.6" header="0.49" footer="0.4"/>
  <pageSetup paperSize="9" scale="90" firstPageNumber="4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471F9-085B-4221-9AB6-0A06AC9B8B96}">
  <dimension ref="A1:M100"/>
  <sheetViews>
    <sheetView topLeftCell="A79" zoomScale="85" zoomScaleNormal="85" zoomScaleSheetLayoutView="85" workbookViewId="0">
      <selection activeCell="R98" sqref="R98"/>
    </sheetView>
  </sheetViews>
  <sheetFormatPr defaultColWidth="9.140625" defaultRowHeight="18.75" x14ac:dyDescent="0.5"/>
  <cols>
    <col min="1" max="3" width="1.28515625" style="66" customWidth="1"/>
    <col min="4" max="4" width="33.5703125" style="66" customWidth="1"/>
    <col min="5" max="5" width="8.7109375" style="66" customWidth="1"/>
    <col min="6" max="6" width="1" style="66" customWidth="1"/>
    <col min="7" max="7" width="15.28515625" style="94" customWidth="1"/>
    <col min="8" max="8" width="1" style="94" customWidth="1"/>
    <col min="9" max="9" width="15.28515625" style="113" customWidth="1"/>
    <col min="10" max="10" width="1" style="94" customWidth="1"/>
    <col min="11" max="11" width="15.28515625" style="94" customWidth="1"/>
    <col min="12" max="12" width="1" style="94" customWidth="1"/>
    <col min="13" max="13" width="15.28515625" style="113" customWidth="1"/>
    <col min="14" max="16384" width="9.140625" style="66"/>
  </cols>
  <sheetData>
    <row r="1" spans="1:13" ht="21.75" customHeight="1" x14ac:dyDescent="0.5">
      <c r="A1" s="7" t="s">
        <v>0</v>
      </c>
      <c r="B1" s="43"/>
      <c r="C1" s="43"/>
      <c r="D1" s="43"/>
      <c r="E1" s="44"/>
      <c r="F1" s="43"/>
      <c r="G1" s="81"/>
      <c r="H1" s="81"/>
      <c r="I1" s="121"/>
      <c r="J1" s="81"/>
      <c r="K1" s="81"/>
      <c r="L1" s="82"/>
      <c r="M1" s="121"/>
    </row>
    <row r="2" spans="1:13" ht="21.75" customHeight="1" x14ac:dyDescent="0.5">
      <c r="A2" s="7" t="s">
        <v>56</v>
      </c>
      <c r="B2" s="43"/>
      <c r="C2" s="43"/>
      <c r="D2" s="43"/>
      <c r="E2" s="44"/>
      <c r="F2" s="43"/>
      <c r="G2" s="81"/>
      <c r="H2" s="81"/>
      <c r="I2" s="121"/>
      <c r="J2" s="81"/>
      <c r="K2" s="81"/>
      <c r="L2" s="82"/>
      <c r="M2" s="121"/>
    </row>
    <row r="3" spans="1:13" ht="21.75" customHeight="1" x14ac:dyDescent="0.5">
      <c r="A3" s="67" t="s">
        <v>171</v>
      </c>
      <c r="B3" s="45"/>
      <c r="C3" s="45"/>
      <c r="D3" s="45"/>
      <c r="E3" s="46"/>
      <c r="F3" s="45"/>
      <c r="G3" s="83"/>
      <c r="H3" s="83"/>
      <c r="I3" s="122"/>
      <c r="J3" s="83"/>
      <c r="K3" s="83"/>
      <c r="L3" s="84"/>
      <c r="M3" s="122"/>
    </row>
    <row r="4" spans="1:13" ht="18.75" customHeight="1" x14ac:dyDescent="0.5">
      <c r="A4" s="43"/>
      <c r="B4" s="43"/>
      <c r="C4" s="43"/>
      <c r="D4" s="43"/>
      <c r="E4" s="44"/>
      <c r="F4" s="43"/>
      <c r="G4" s="81"/>
      <c r="H4" s="81"/>
      <c r="I4" s="121"/>
      <c r="J4" s="81"/>
      <c r="K4" s="81"/>
      <c r="L4" s="82"/>
      <c r="M4" s="121"/>
    </row>
    <row r="5" spans="1:13" ht="18.75" customHeight="1" x14ac:dyDescent="0.5">
      <c r="A5" s="43"/>
      <c r="B5" s="43"/>
      <c r="C5" s="43"/>
      <c r="D5" s="43"/>
      <c r="E5" s="44"/>
      <c r="F5" s="43"/>
      <c r="G5" s="220" t="s">
        <v>1</v>
      </c>
      <c r="H5" s="220"/>
      <c r="I5" s="220"/>
      <c r="J5" s="85"/>
      <c r="K5" s="220" t="s">
        <v>2</v>
      </c>
      <c r="L5" s="220"/>
      <c r="M5" s="220"/>
    </row>
    <row r="6" spans="1:13" s="68" customFormat="1" ht="18.75" customHeight="1" x14ac:dyDescent="0.5">
      <c r="A6" s="7"/>
      <c r="E6" s="69"/>
      <c r="F6" s="69"/>
      <c r="G6" s="86" t="s">
        <v>3</v>
      </c>
      <c r="H6" s="86"/>
      <c r="I6" s="123" t="s">
        <v>3</v>
      </c>
      <c r="J6" s="86"/>
      <c r="K6" s="86" t="s">
        <v>3</v>
      </c>
      <c r="L6" s="86"/>
      <c r="M6" s="123" t="s">
        <v>3</v>
      </c>
    </row>
    <row r="7" spans="1:13" s="68" customFormat="1" ht="18.75" customHeight="1" x14ac:dyDescent="0.5">
      <c r="A7" s="7"/>
      <c r="E7" s="69"/>
      <c r="F7" s="69"/>
      <c r="G7" s="6" t="s">
        <v>155</v>
      </c>
      <c r="H7" s="87"/>
      <c r="I7" s="131" t="s">
        <v>155</v>
      </c>
      <c r="J7" s="87"/>
      <c r="K7" s="6" t="s">
        <v>155</v>
      </c>
      <c r="L7" s="87"/>
      <c r="M7" s="131" t="s">
        <v>155</v>
      </c>
    </row>
    <row r="8" spans="1:13" ht="18.75" customHeight="1" x14ac:dyDescent="0.5">
      <c r="A8" s="43"/>
      <c r="B8" s="43"/>
      <c r="C8" s="43"/>
      <c r="D8" s="43"/>
      <c r="E8" s="52"/>
      <c r="F8" s="50"/>
      <c r="G8" s="87" t="s">
        <v>143</v>
      </c>
      <c r="H8" s="87"/>
      <c r="I8" s="115" t="s">
        <v>125</v>
      </c>
      <c r="J8" s="87"/>
      <c r="K8" s="87" t="s">
        <v>143</v>
      </c>
      <c r="L8" s="87"/>
      <c r="M8" s="115" t="s">
        <v>125</v>
      </c>
    </row>
    <row r="9" spans="1:13" ht="18.75" customHeight="1" x14ac:dyDescent="0.5">
      <c r="A9" s="43"/>
      <c r="B9" s="43"/>
      <c r="C9" s="43"/>
      <c r="D9" s="43"/>
      <c r="E9" s="56" t="s">
        <v>6</v>
      </c>
      <c r="F9" s="50"/>
      <c r="G9" s="214" t="s">
        <v>7</v>
      </c>
      <c r="H9" s="87"/>
      <c r="I9" s="116" t="s">
        <v>7</v>
      </c>
      <c r="J9" s="87"/>
      <c r="K9" s="214" t="s">
        <v>7</v>
      </c>
      <c r="L9" s="87"/>
      <c r="M9" s="116" t="s">
        <v>7</v>
      </c>
    </row>
    <row r="10" spans="1:13" ht="6" customHeight="1" x14ac:dyDescent="0.5">
      <c r="A10" s="57"/>
      <c r="C10" s="59"/>
      <c r="D10" s="43"/>
      <c r="E10" s="44"/>
      <c r="F10" s="43"/>
      <c r="G10" s="42"/>
      <c r="H10" s="88"/>
      <c r="I10" s="31"/>
      <c r="J10" s="88"/>
      <c r="K10" s="89"/>
      <c r="L10" s="31"/>
      <c r="M10" s="118"/>
    </row>
    <row r="11" spans="1:13" ht="18.75" customHeight="1" x14ac:dyDescent="0.5">
      <c r="A11" s="43" t="s">
        <v>57</v>
      </c>
      <c r="B11" s="43"/>
      <c r="C11" s="43"/>
      <c r="D11" s="43"/>
      <c r="E11" s="44"/>
      <c r="F11" s="43"/>
      <c r="G11" s="21">
        <v>7378960</v>
      </c>
      <c r="H11" s="81"/>
      <c r="I11" s="124">
        <v>7443695</v>
      </c>
      <c r="J11" s="147"/>
      <c r="K11" s="148">
        <v>6767207</v>
      </c>
      <c r="L11" s="149"/>
      <c r="M11" s="159">
        <v>6935411</v>
      </c>
    </row>
    <row r="12" spans="1:13" ht="18.75" customHeight="1" x14ac:dyDescent="0.5">
      <c r="A12" s="43" t="s">
        <v>58</v>
      </c>
      <c r="B12" s="43"/>
      <c r="C12" s="43"/>
      <c r="D12" s="43"/>
      <c r="E12" s="44"/>
      <c r="F12" s="43"/>
      <c r="G12" s="24">
        <v>-6084162</v>
      </c>
      <c r="H12" s="81"/>
      <c r="I12" s="125">
        <v>-6334789</v>
      </c>
      <c r="J12" s="147"/>
      <c r="K12" s="151">
        <v>-5613301</v>
      </c>
      <c r="L12" s="149"/>
      <c r="M12" s="160">
        <v>-5969381</v>
      </c>
    </row>
    <row r="13" spans="1:13" ht="6" customHeight="1" x14ac:dyDescent="0.5">
      <c r="A13" s="57"/>
      <c r="C13" s="59"/>
      <c r="D13" s="43"/>
      <c r="E13" s="44"/>
      <c r="F13" s="43"/>
      <c r="G13" s="42"/>
      <c r="H13" s="88"/>
      <c r="I13" s="31"/>
      <c r="J13" s="88"/>
      <c r="K13" s="89"/>
      <c r="L13" s="31"/>
      <c r="M13" s="118"/>
    </row>
    <row r="14" spans="1:13" ht="18.75" customHeight="1" x14ac:dyDescent="0.5">
      <c r="A14" s="57" t="s">
        <v>59</v>
      </c>
      <c r="B14" s="43"/>
      <c r="C14" s="43"/>
      <c r="D14" s="43"/>
      <c r="E14" s="44"/>
      <c r="F14" s="43"/>
      <c r="G14" s="93">
        <f>SUM(G11:G13)</f>
        <v>1294798</v>
      </c>
      <c r="H14" s="81"/>
      <c r="I14" s="113">
        <f>SUM(I11:I13)</f>
        <v>1108906</v>
      </c>
      <c r="J14" s="81"/>
      <c r="K14" s="21">
        <f>SUM(K11:K13)</f>
        <v>1153906</v>
      </c>
      <c r="L14" s="82"/>
      <c r="M14" s="124">
        <f>SUM(M11:M13)</f>
        <v>966030</v>
      </c>
    </row>
    <row r="15" spans="1:13" ht="18.75" customHeight="1" x14ac:dyDescent="0.5">
      <c r="A15" s="60" t="s">
        <v>60</v>
      </c>
      <c r="B15" s="43"/>
      <c r="C15" s="43"/>
      <c r="D15" s="43"/>
      <c r="E15" s="44"/>
      <c r="F15" s="43"/>
      <c r="G15" s="21">
        <v>13055</v>
      </c>
      <c r="H15" s="81"/>
      <c r="I15" s="124">
        <v>16856</v>
      </c>
      <c r="J15" s="147"/>
      <c r="K15" s="153">
        <v>22767</v>
      </c>
      <c r="L15" s="149"/>
      <c r="M15" s="161">
        <v>24486</v>
      </c>
    </row>
    <row r="16" spans="1:13" ht="18.75" customHeight="1" x14ac:dyDescent="0.5">
      <c r="A16" s="43" t="s">
        <v>159</v>
      </c>
      <c r="B16" s="43"/>
      <c r="C16" s="43"/>
      <c r="D16" s="43"/>
      <c r="E16" s="44"/>
      <c r="F16" s="43"/>
      <c r="G16" s="21"/>
      <c r="H16" s="81"/>
      <c r="I16" s="124"/>
      <c r="J16" s="81"/>
      <c r="K16" s="91"/>
      <c r="L16" s="82"/>
      <c r="M16" s="128"/>
    </row>
    <row r="17" spans="1:13" ht="18.75" customHeight="1" x14ac:dyDescent="0.5">
      <c r="A17" s="43" t="s">
        <v>137</v>
      </c>
      <c r="B17" s="43"/>
      <c r="C17" s="43"/>
      <c r="D17" s="43"/>
      <c r="E17" s="61"/>
      <c r="F17" s="43"/>
      <c r="G17" s="156">
        <v>3139</v>
      </c>
      <c r="H17" s="81"/>
      <c r="I17" s="158">
        <v>-499</v>
      </c>
      <c r="J17" s="147"/>
      <c r="K17" s="148">
        <v>3139</v>
      </c>
      <c r="L17" s="149"/>
      <c r="M17" s="159">
        <v>-499</v>
      </c>
    </row>
    <row r="18" spans="1:13" ht="18.75" customHeight="1" x14ac:dyDescent="0.5">
      <c r="A18" s="60" t="s">
        <v>61</v>
      </c>
      <c r="B18" s="43"/>
      <c r="C18" s="43"/>
      <c r="D18" s="43"/>
      <c r="E18" s="44"/>
      <c r="F18" s="43"/>
      <c r="G18" s="21">
        <v>-139064</v>
      </c>
      <c r="H18" s="81"/>
      <c r="I18" s="124">
        <v>-156478</v>
      </c>
      <c r="J18" s="147"/>
      <c r="K18" s="153">
        <v>-109611</v>
      </c>
      <c r="L18" s="149"/>
      <c r="M18" s="161">
        <v>-126333</v>
      </c>
    </row>
    <row r="19" spans="1:13" ht="18.75" customHeight="1" x14ac:dyDescent="0.5">
      <c r="A19" s="60" t="s">
        <v>62</v>
      </c>
      <c r="B19" s="43"/>
      <c r="C19" s="43"/>
      <c r="D19" s="43"/>
      <c r="E19" s="44"/>
      <c r="F19" s="43"/>
      <c r="G19" s="21">
        <v>-93595</v>
      </c>
      <c r="H19" s="81"/>
      <c r="I19" s="124">
        <v>-96767</v>
      </c>
      <c r="J19" s="147"/>
      <c r="K19" s="153">
        <v>-77962</v>
      </c>
      <c r="L19" s="149"/>
      <c r="M19" s="161">
        <v>-81942</v>
      </c>
    </row>
    <row r="20" spans="1:13" ht="18.75" customHeight="1" x14ac:dyDescent="0.5">
      <c r="A20" s="60" t="s">
        <v>138</v>
      </c>
      <c r="B20" s="43"/>
      <c r="C20" s="43"/>
      <c r="D20" s="43"/>
      <c r="E20" s="44"/>
      <c r="F20" s="43"/>
      <c r="G20" s="21">
        <v>-870</v>
      </c>
      <c r="H20" s="81"/>
      <c r="I20" s="124">
        <v>-1749</v>
      </c>
      <c r="J20" s="147"/>
      <c r="K20" s="153">
        <v>0</v>
      </c>
      <c r="L20" s="149"/>
      <c r="M20" s="161" t="s">
        <v>158</v>
      </c>
    </row>
    <row r="21" spans="1:13" ht="18.75" customHeight="1" x14ac:dyDescent="0.5">
      <c r="A21" s="60" t="s">
        <v>127</v>
      </c>
      <c r="B21" s="43"/>
      <c r="C21" s="43"/>
      <c r="D21" s="43"/>
      <c r="E21" s="44"/>
      <c r="F21" s="43"/>
      <c r="G21" s="21">
        <v>-16520</v>
      </c>
      <c r="H21" s="81"/>
      <c r="I21" s="124">
        <v>-44045</v>
      </c>
      <c r="J21" s="147"/>
      <c r="K21" s="153">
        <v>-20394</v>
      </c>
      <c r="L21" s="149"/>
      <c r="M21" s="161">
        <v>-35547</v>
      </c>
    </row>
    <row r="22" spans="1:13" ht="18.75" customHeight="1" x14ac:dyDescent="0.5">
      <c r="A22" s="60" t="s">
        <v>186</v>
      </c>
      <c r="B22" s="43"/>
      <c r="C22" s="43"/>
      <c r="D22" s="43"/>
      <c r="E22" s="44"/>
      <c r="F22" s="43"/>
      <c r="G22" s="21"/>
      <c r="H22" s="81"/>
      <c r="I22" s="124"/>
      <c r="J22" s="81"/>
      <c r="K22" s="21"/>
      <c r="L22" s="82"/>
      <c r="M22" s="124"/>
    </row>
    <row r="23" spans="1:13" ht="18.75" customHeight="1" x14ac:dyDescent="0.5">
      <c r="A23" s="60"/>
      <c r="B23" s="43" t="s">
        <v>124</v>
      </c>
      <c r="C23" s="43"/>
      <c r="D23" s="43"/>
      <c r="E23" s="44"/>
      <c r="F23" s="43"/>
      <c r="G23" s="21">
        <v>-19038</v>
      </c>
      <c r="H23" s="81"/>
      <c r="I23" s="124">
        <v>-13623</v>
      </c>
      <c r="J23" s="147"/>
      <c r="K23" s="153">
        <v>-19038</v>
      </c>
      <c r="L23" s="149"/>
      <c r="M23" s="161">
        <v>-13623</v>
      </c>
    </row>
    <row r="24" spans="1:13" ht="18.75" customHeight="1" x14ac:dyDescent="0.5">
      <c r="A24" s="43" t="s">
        <v>63</v>
      </c>
      <c r="B24" s="43"/>
      <c r="C24" s="43"/>
      <c r="D24" s="43"/>
      <c r="E24" s="44"/>
      <c r="F24" s="43"/>
      <c r="G24" s="24">
        <v>-2558</v>
      </c>
      <c r="H24" s="81"/>
      <c r="I24" s="125">
        <v>-2474</v>
      </c>
      <c r="J24" s="147"/>
      <c r="K24" s="154">
        <v>0</v>
      </c>
      <c r="L24" s="149"/>
      <c r="M24" s="162">
        <v>0</v>
      </c>
    </row>
    <row r="25" spans="1:13" ht="6" customHeight="1" x14ac:dyDescent="0.5">
      <c r="A25" s="57"/>
      <c r="C25" s="59"/>
      <c r="D25" s="43"/>
      <c r="E25" s="44"/>
      <c r="F25" s="43"/>
      <c r="G25" s="42"/>
      <c r="H25" s="88"/>
      <c r="I25" s="31"/>
      <c r="J25" s="88"/>
      <c r="K25" s="89"/>
      <c r="L25" s="31"/>
      <c r="M25" s="118"/>
    </row>
    <row r="26" spans="1:13" ht="18.75" customHeight="1" x14ac:dyDescent="0.5">
      <c r="A26" s="50" t="s">
        <v>64</v>
      </c>
      <c r="B26" s="43"/>
      <c r="C26" s="43"/>
      <c r="D26" s="43"/>
      <c r="E26" s="44"/>
      <c r="F26" s="43"/>
      <c r="G26" s="97">
        <f>SUM(G14:G24)</f>
        <v>1039347</v>
      </c>
      <c r="H26" s="81"/>
      <c r="I26" s="117">
        <f>SUM(I14:I24)</f>
        <v>810127</v>
      </c>
      <c r="J26" s="81"/>
      <c r="K26" s="97">
        <f>SUM(K14:K24)</f>
        <v>952807</v>
      </c>
      <c r="L26" s="82"/>
      <c r="M26" s="117">
        <f>SUM(M14:M24)</f>
        <v>732572</v>
      </c>
    </row>
    <row r="27" spans="1:13" ht="18.75" customHeight="1" x14ac:dyDescent="0.5">
      <c r="A27" s="43" t="s">
        <v>65</v>
      </c>
      <c r="B27" s="43"/>
      <c r="C27" s="43"/>
      <c r="D27" s="43"/>
      <c r="E27" s="44">
        <v>15</v>
      </c>
      <c r="F27" s="43"/>
      <c r="G27" s="24">
        <v>-193146</v>
      </c>
      <c r="H27" s="81"/>
      <c r="I27" s="125">
        <v>-155778</v>
      </c>
      <c r="J27" s="147"/>
      <c r="K27" s="155">
        <v>-176049</v>
      </c>
      <c r="L27" s="149"/>
      <c r="M27" s="163">
        <v>-138764</v>
      </c>
    </row>
    <row r="28" spans="1:13" ht="6" customHeight="1" x14ac:dyDescent="0.5">
      <c r="A28" s="57"/>
      <c r="C28" s="59"/>
      <c r="D28" s="43"/>
      <c r="E28" s="44"/>
      <c r="F28" s="43"/>
      <c r="G28" s="42"/>
      <c r="H28" s="88"/>
      <c r="I28" s="31"/>
      <c r="J28" s="88"/>
      <c r="K28" s="89"/>
      <c r="L28" s="31"/>
      <c r="M28" s="118"/>
    </row>
    <row r="29" spans="1:13" ht="18.75" customHeight="1" x14ac:dyDescent="0.5">
      <c r="A29" s="50" t="s">
        <v>181</v>
      </c>
      <c r="B29" s="43"/>
      <c r="C29" s="43"/>
      <c r="D29" s="43"/>
      <c r="E29" s="44"/>
      <c r="F29" s="43"/>
      <c r="G29" s="89">
        <f>SUM(G26:G27)</f>
        <v>846201</v>
      </c>
      <c r="H29" s="81"/>
      <c r="I29" s="118">
        <f>SUM(I26:I27)</f>
        <v>654349</v>
      </c>
      <c r="J29" s="81"/>
      <c r="K29" s="89">
        <f>SUM(K26:K27)</f>
        <v>776758</v>
      </c>
      <c r="L29" s="82"/>
      <c r="M29" s="118">
        <f>SUM(M26:M27)</f>
        <v>593808</v>
      </c>
    </row>
    <row r="30" spans="1:13" ht="18.75" customHeight="1" x14ac:dyDescent="0.5">
      <c r="A30" s="60" t="s">
        <v>139</v>
      </c>
      <c r="B30" s="43"/>
      <c r="C30" s="43"/>
      <c r="D30" s="43"/>
      <c r="E30" s="44"/>
      <c r="F30" s="43"/>
      <c r="G30" s="42"/>
      <c r="H30" s="88"/>
      <c r="I30" s="31"/>
      <c r="J30" s="88"/>
      <c r="K30" s="99"/>
      <c r="L30" s="31"/>
      <c r="M30" s="100"/>
    </row>
    <row r="31" spans="1:13" ht="18.75" customHeight="1" x14ac:dyDescent="0.5">
      <c r="A31" s="60"/>
      <c r="B31" s="62" t="s">
        <v>67</v>
      </c>
      <c r="C31" s="62"/>
      <c r="D31" s="62"/>
      <c r="E31" s="44"/>
      <c r="F31" s="43"/>
      <c r="G31" s="42"/>
      <c r="H31" s="88"/>
      <c r="I31" s="31"/>
      <c r="J31" s="88"/>
      <c r="K31" s="99"/>
      <c r="L31" s="31"/>
      <c r="M31" s="100"/>
    </row>
    <row r="32" spans="1:13" ht="18.75" customHeight="1" x14ac:dyDescent="0.5">
      <c r="A32" s="60"/>
      <c r="B32" s="62"/>
      <c r="C32" s="62" t="s">
        <v>68</v>
      </c>
      <c r="D32" s="62"/>
      <c r="E32" s="44"/>
      <c r="F32" s="43"/>
      <c r="G32" s="42"/>
      <c r="H32" s="88"/>
      <c r="I32" s="31"/>
      <c r="J32" s="88"/>
      <c r="K32" s="99"/>
      <c r="L32" s="31"/>
      <c r="M32" s="100"/>
    </row>
    <row r="33" spans="1:13" ht="18.75" customHeight="1" x14ac:dyDescent="0.5">
      <c r="A33" s="60"/>
      <c r="C33" s="63" t="s">
        <v>69</v>
      </c>
      <c r="D33" s="43"/>
      <c r="E33" s="44"/>
      <c r="F33" s="43"/>
      <c r="G33" s="42"/>
      <c r="H33" s="88"/>
      <c r="I33" s="31"/>
      <c r="J33" s="88"/>
      <c r="K33" s="99"/>
      <c r="L33" s="31"/>
      <c r="M33" s="100"/>
    </row>
    <row r="34" spans="1:13" ht="18.75" customHeight="1" x14ac:dyDescent="0.5">
      <c r="A34" s="60"/>
      <c r="C34" s="64" t="s">
        <v>131</v>
      </c>
      <c r="D34" s="43"/>
      <c r="E34" s="44"/>
      <c r="F34" s="43"/>
      <c r="G34" s="95">
        <v>6021</v>
      </c>
      <c r="H34" s="171"/>
      <c r="I34" s="120">
        <v>-197</v>
      </c>
      <c r="J34" s="171"/>
      <c r="K34" s="101">
        <v>0</v>
      </c>
      <c r="L34" s="31"/>
      <c r="M34" s="119">
        <v>0</v>
      </c>
    </row>
    <row r="35" spans="1:13" ht="6" customHeight="1" x14ac:dyDescent="0.5">
      <c r="A35" s="60"/>
      <c r="C35" s="64"/>
      <c r="D35" s="43"/>
      <c r="E35" s="44"/>
      <c r="F35" s="43"/>
      <c r="G35" s="165"/>
      <c r="H35" s="171"/>
      <c r="I35" s="166"/>
      <c r="J35" s="171"/>
      <c r="K35" s="167"/>
      <c r="L35" s="31"/>
      <c r="M35" s="168"/>
    </row>
    <row r="36" spans="1:13" ht="18.75" customHeight="1" x14ac:dyDescent="0.5">
      <c r="A36" s="60"/>
      <c r="C36" s="43" t="s">
        <v>190</v>
      </c>
      <c r="D36" s="43"/>
      <c r="E36" s="44"/>
      <c r="F36" s="43"/>
      <c r="G36" s="165"/>
      <c r="H36" s="171"/>
      <c r="I36" s="166"/>
      <c r="J36" s="171"/>
      <c r="K36" s="167"/>
      <c r="L36" s="31"/>
      <c r="M36" s="168"/>
    </row>
    <row r="37" spans="1:13" ht="18.75" customHeight="1" x14ac:dyDescent="0.5">
      <c r="A37" s="60"/>
      <c r="D37" s="43" t="s">
        <v>68</v>
      </c>
      <c r="E37" s="44"/>
      <c r="F37" s="43"/>
      <c r="G37" s="95">
        <f>G34</f>
        <v>6021</v>
      </c>
      <c r="H37" s="171"/>
      <c r="I37" s="120">
        <f>I34</f>
        <v>-197</v>
      </c>
      <c r="J37" s="171"/>
      <c r="K37" s="101">
        <f>K34</f>
        <v>0</v>
      </c>
      <c r="L37" s="31"/>
      <c r="M37" s="119">
        <f>M34</f>
        <v>0</v>
      </c>
    </row>
    <row r="38" spans="1:13" ht="6" customHeight="1" x14ac:dyDescent="0.5">
      <c r="A38" s="60"/>
      <c r="C38" s="43"/>
      <c r="D38" s="43"/>
      <c r="E38" s="44"/>
      <c r="F38" s="43"/>
      <c r="G38" s="165"/>
      <c r="H38" s="171"/>
      <c r="I38" s="166"/>
      <c r="J38" s="171"/>
      <c r="K38" s="167"/>
      <c r="L38" s="31"/>
      <c r="M38" s="168"/>
    </row>
    <row r="39" spans="1:13" ht="18.75" customHeight="1" x14ac:dyDescent="0.5">
      <c r="A39" s="60"/>
      <c r="B39" s="169" t="s">
        <v>180</v>
      </c>
      <c r="C39" s="59"/>
      <c r="D39" s="43"/>
      <c r="E39" s="44"/>
      <c r="F39" s="43"/>
      <c r="G39" s="165"/>
      <c r="H39" s="88"/>
      <c r="I39" s="166"/>
      <c r="J39" s="88"/>
      <c r="K39" s="167"/>
      <c r="L39" s="31"/>
      <c r="M39" s="168"/>
    </row>
    <row r="40" spans="1:13" ht="18.75" customHeight="1" x14ac:dyDescent="0.5">
      <c r="A40" s="60"/>
      <c r="B40" s="71"/>
      <c r="C40" s="170" t="s">
        <v>68</v>
      </c>
      <c r="D40" s="43"/>
      <c r="E40" s="44"/>
      <c r="F40" s="43"/>
      <c r="G40" s="165"/>
      <c r="H40" s="88"/>
      <c r="I40" s="166"/>
      <c r="J40" s="88"/>
      <c r="K40" s="167"/>
      <c r="L40" s="31"/>
      <c r="M40" s="168"/>
    </row>
    <row r="41" spans="1:13" ht="18.75" customHeight="1" x14ac:dyDescent="0.5">
      <c r="A41" s="60"/>
      <c r="B41" s="71"/>
      <c r="C41" s="59" t="s">
        <v>176</v>
      </c>
      <c r="D41" s="43"/>
      <c r="E41" s="44"/>
      <c r="F41" s="43"/>
      <c r="G41" s="165"/>
      <c r="H41" s="88"/>
      <c r="I41" s="166"/>
      <c r="J41" s="88"/>
      <c r="K41" s="167"/>
      <c r="L41" s="31"/>
      <c r="M41" s="168"/>
    </row>
    <row r="42" spans="1:13" ht="18.75" customHeight="1" x14ac:dyDescent="0.5">
      <c r="A42" s="60"/>
      <c r="B42" s="71"/>
      <c r="C42" s="59"/>
      <c r="D42" s="43" t="s">
        <v>177</v>
      </c>
      <c r="E42" s="44">
        <v>14</v>
      </c>
      <c r="F42" s="43"/>
      <c r="G42" s="165">
        <v>-40178</v>
      </c>
      <c r="H42" s="88"/>
      <c r="I42" s="166" t="s">
        <v>158</v>
      </c>
      <c r="J42" s="88"/>
      <c r="K42" s="167">
        <v>-40178</v>
      </c>
      <c r="L42" s="31"/>
      <c r="M42" s="168">
        <v>0</v>
      </c>
    </row>
    <row r="43" spans="1:13" ht="18.75" customHeight="1" x14ac:dyDescent="0.5">
      <c r="A43" s="60"/>
      <c r="C43" s="59" t="s">
        <v>178</v>
      </c>
      <c r="D43" s="43"/>
      <c r="E43" s="44"/>
      <c r="F43" s="43"/>
      <c r="G43" s="165"/>
      <c r="H43" s="88"/>
      <c r="I43" s="166"/>
      <c r="J43" s="88"/>
      <c r="K43" s="167"/>
      <c r="L43" s="31"/>
      <c r="M43" s="168"/>
    </row>
    <row r="44" spans="1:13" ht="18.75" customHeight="1" x14ac:dyDescent="0.5">
      <c r="A44" s="60"/>
      <c r="C44" s="59"/>
      <c r="D44" s="43" t="s">
        <v>179</v>
      </c>
      <c r="E44" s="44"/>
      <c r="F44" s="43"/>
      <c r="G44" s="95">
        <v>8036</v>
      </c>
      <c r="H44" s="171"/>
      <c r="I44" s="120" t="s">
        <v>158</v>
      </c>
      <c r="J44" s="171"/>
      <c r="K44" s="101">
        <v>8036</v>
      </c>
      <c r="L44" s="31"/>
      <c r="M44" s="119">
        <v>0</v>
      </c>
    </row>
    <row r="45" spans="1:13" ht="6" customHeight="1" x14ac:dyDescent="0.5">
      <c r="A45" s="57"/>
      <c r="C45" s="59"/>
      <c r="D45" s="43"/>
      <c r="E45" s="44"/>
      <c r="F45" s="43"/>
      <c r="G45" s="42"/>
      <c r="H45" s="88"/>
      <c r="I45" s="31"/>
      <c r="J45" s="88"/>
      <c r="K45" s="89"/>
      <c r="L45" s="31"/>
      <c r="M45" s="118"/>
    </row>
    <row r="46" spans="1:13" ht="18.75" customHeight="1" x14ac:dyDescent="0.5">
      <c r="A46" s="57"/>
      <c r="C46" s="59" t="s">
        <v>187</v>
      </c>
      <c r="D46" s="43"/>
      <c r="E46" s="44"/>
      <c r="F46" s="43"/>
      <c r="G46" s="42"/>
      <c r="H46" s="88"/>
      <c r="I46" s="31"/>
      <c r="J46" s="88"/>
      <c r="K46" s="89"/>
      <c r="L46" s="31"/>
      <c r="M46" s="118"/>
    </row>
    <row r="47" spans="1:13" ht="18.75" customHeight="1" x14ac:dyDescent="0.5">
      <c r="A47" s="57"/>
      <c r="C47" s="59"/>
      <c r="D47" s="43" t="s">
        <v>68</v>
      </c>
      <c r="E47" s="44"/>
      <c r="F47" s="43"/>
      <c r="G47" s="39">
        <f>SUM(G41:G44)</f>
        <v>-32142</v>
      </c>
      <c r="H47" s="88"/>
      <c r="I47" s="32">
        <f>SUM(I41:I44)</f>
        <v>0</v>
      </c>
      <c r="J47" s="88"/>
      <c r="K47" s="101">
        <f>SUM(K41:K44)</f>
        <v>-32142</v>
      </c>
      <c r="L47" s="31"/>
      <c r="M47" s="119">
        <f>SUM(M41:M44)</f>
        <v>0</v>
      </c>
    </row>
    <row r="48" spans="1:13" ht="6" customHeight="1" x14ac:dyDescent="0.5">
      <c r="A48" s="57"/>
      <c r="C48" s="59"/>
      <c r="D48" s="43"/>
      <c r="E48" s="44"/>
      <c r="F48" s="43"/>
      <c r="G48" s="42"/>
      <c r="H48" s="88"/>
      <c r="I48" s="31"/>
      <c r="J48" s="88"/>
      <c r="K48" s="167"/>
      <c r="L48" s="31"/>
      <c r="M48" s="168"/>
    </row>
    <row r="49" spans="1:13" ht="18.75" customHeight="1" x14ac:dyDescent="0.5">
      <c r="A49" s="57"/>
      <c r="B49" s="71" t="s">
        <v>188</v>
      </c>
      <c r="C49" s="59"/>
      <c r="D49" s="43"/>
      <c r="E49" s="44"/>
      <c r="F49" s="43"/>
      <c r="G49" s="42"/>
      <c r="H49" s="88"/>
      <c r="I49" s="31"/>
      <c r="J49" s="88"/>
      <c r="K49" s="89"/>
      <c r="L49" s="31"/>
      <c r="M49" s="118"/>
    </row>
    <row r="50" spans="1:13" ht="18.75" customHeight="1" x14ac:dyDescent="0.5">
      <c r="A50" s="57"/>
      <c r="B50" s="57" t="s">
        <v>157</v>
      </c>
      <c r="C50" s="59"/>
      <c r="D50" s="43"/>
      <c r="E50" s="44"/>
      <c r="F50" s="43"/>
      <c r="G50" s="39">
        <f>G34+G47</f>
        <v>-26121</v>
      </c>
      <c r="H50" s="88"/>
      <c r="I50" s="32">
        <f>I34+I47</f>
        <v>-197</v>
      </c>
      <c r="J50" s="88"/>
      <c r="K50" s="39">
        <f>K34+K47</f>
        <v>-32142</v>
      </c>
      <c r="L50" s="31"/>
      <c r="M50" s="32">
        <f>M34+M47</f>
        <v>0</v>
      </c>
    </row>
    <row r="51" spans="1:13" ht="6" customHeight="1" x14ac:dyDescent="0.5">
      <c r="A51" s="57"/>
      <c r="C51" s="59"/>
      <c r="D51" s="43"/>
      <c r="E51" s="44"/>
      <c r="F51" s="43"/>
      <c r="G51" s="42"/>
      <c r="H51" s="88"/>
      <c r="I51" s="31"/>
      <c r="J51" s="88"/>
      <c r="K51" s="89"/>
      <c r="L51" s="31"/>
      <c r="M51" s="118"/>
    </row>
    <row r="52" spans="1:13" ht="18.75" customHeight="1" thickBot="1" x14ac:dyDescent="0.55000000000000004">
      <c r="A52" s="57" t="s">
        <v>182</v>
      </c>
      <c r="B52" s="43"/>
      <c r="C52" s="43"/>
      <c r="D52" s="43"/>
      <c r="E52" s="44"/>
      <c r="F52" s="43"/>
      <c r="G52" s="103">
        <f>G29+G50</f>
        <v>820080</v>
      </c>
      <c r="H52" s="81"/>
      <c r="I52" s="126">
        <f>I29+I50</f>
        <v>654152</v>
      </c>
      <c r="J52" s="81"/>
      <c r="K52" s="103">
        <f>K29+K50</f>
        <v>744616</v>
      </c>
      <c r="L52" s="82"/>
      <c r="M52" s="126">
        <f>M29+M50</f>
        <v>593808</v>
      </c>
    </row>
    <row r="53" spans="1:13" ht="18.75" customHeight="1" thickTop="1" x14ac:dyDescent="0.5">
      <c r="A53" s="57"/>
      <c r="B53" s="43"/>
      <c r="C53" s="43"/>
      <c r="D53" s="43"/>
      <c r="E53" s="44"/>
      <c r="F53" s="43"/>
      <c r="G53" s="81"/>
      <c r="H53" s="81"/>
      <c r="I53" s="121"/>
      <c r="J53" s="81"/>
      <c r="K53" s="81"/>
      <c r="L53" s="82"/>
      <c r="M53" s="121"/>
    </row>
    <row r="54" spans="1:13" ht="15.75" customHeight="1" x14ac:dyDescent="0.5">
      <c r="A54" s="57"/>
      <c r="B54" s="43"/>
      <c r="C54" s="43"/>
      <c r="D54" s="43"/>
      <c r="E54" s="44"/>
      <c r="F54" s="43"/>
      <c r="G54" s="81"/>
      <c r="H54" s="81"/>
      <c r="I54" s="121"/>
      <c r="J54" s="81"/>
      <c r="K54" s="81"/>
      <c r="L54" s="82"/>
      <c r="M54" s="121"/>
    </row>
    <row r="55" spans="1:13" ht="21.75" customHeight="1" x14ac:dyDescent="0.5">
      <c r="A55" s="227" t="s">
        <v>193</v>
      </c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32"/>
      <c r="M55" s="32"/>
    </row>
    <row r="56" spans="1:13" ht="21.75" customHeight="1" x14ac:dyDescent="0.5">
      <c r="A56" s="50" t="str">
        <f>A1</f>
        <v>บริษัท ยูนิวานิชน้ำมันปาล์ม จำกัด (มหาชน)</v>
      </c>
      <c r="B56" s="71"/>
      <c r="C56" s="51"/>
      <c r="D56" s="50"/>
      <c r="E56" s="52"/>
      <c r="F56" s="43"/>
      <c r="G56" s="31"/>
      <c r="H56" s="88"/>
      <c r="I56" s="31"/>
      <c r="J56" s="88"/>
      <c r="K56" s="31"/>
      <c r="L56" s="31"/>
      <c r="M56" s="31"/>
    </row>
    <row r="57" spans="1:13" ht="21.75" customHeight="1" x14ac:dyDescent="0.5">
      <c r="A57" s="50" t="s">
        <v>70</v>
      </c>
      <c r="B57" s="71"/>
      <c r="C57" s="51"/>
      <c r="D57" s="50"/>
      <c r="E57" s="52"/>
      <c r="F57" s="43"/>
      <c r="G57" s="31"/>
      <c r="H57" s="88"/>
      <c r="I57" s="31"/>
      <c r="J57" s="88"/>
      <c r="K57" s="31"/>
      <c r="L57" s="31"/>
      <c r="M57" s="31"/>
    </row>
    <row r="58" spans="1:13" ht="21.75" customHeight="1" x14ac:dyDescent="0.5">
      <c r="A58" s="54" t="str">
        <f>A3</f>
        <v>สำหรับรอบระยะเวลาหกเดือนสิ้นสุดวันที่ 30 มิถุนายน พ.ศ. 2567</v>
      </c>
      <c r="B58" s="72"/>
      <c r="C58" s="55"/>
      <c r="D58" s="54"/>
      <c r="E58" s="56"/>
      <c r="F58" s="45"/>
      <c r="G58" s="32"/>
      <c r="H58" s="102"/>
      <c r="I58" s="32"/>
      <c r="J58" s="102"/>
      <c r="K58" s="32"/>
      <c r="L58" s="32"/>
      <c r="M58" s="32"/>
    </row>
    <row r="59" spans="1:13" ht="21.75" customHeight="1" x14ac:dyDescent="0.5">
      <c r="A59" s="60"/>
      <c r="C59" s="59"/>
      <c r="D59" s="43"/>
      <c r="E59" s="44"/>
      <c r="F59" s="43"/>
      <c r="G59" s="31"/>
      <c r="H59" s="88"/>
      <c r="I59" s="31"/>
      <c r="J59" s="88"/>
      <c r="K59" s="31"/>
      <c r="L59" s="31"/>
      <c r="M59" s="31"/>
    </row>
    <row r="60" spans="1:13" ht="21.75" customHeight="1" x14ac:dyDescent="0.5">
      <c r="A60" s="43"/>
      <c r="B60" s="43"/>
      <c r="C60" s="43"/>
      <c r="D60" s="43"/>
      <c r="E60" s="44"/>
      <c r="F60" s="43"/>
      <c r="G60" s="220" t="s">
        <v>1</v>
      </c>
      <c r="H60" s="220"/>
      <c r="I60" s="220"/>
      <c r="J60" s="85"/>
      <c r="K60" s="220" t="s">
        <v>2</v>
      </c>
      <c r="L60" s="220"/>
      <c r="M60" s="220"/>
    </row>
    <row r="61" spans="1:13" ht="21.75" customHeight="1" x14ac:dyDescent="0.5">
      <c r="A61" s="43"/>
      <c r="B61" s="43"/>
      <c r="C61" s="43"/>
      <c r="D61" s="43"/>
      <c r="E61" s="44"/>
      <c r="F61" s="43"/>
      <c r="G61" s="86" t="s">
        <v>3</v>
      </c>
      <c r="H61" s="86"/>
      <c r="I61" s="123" t="s">
        <v>3</v>
      </c>
      <c r="J61" s="86"/>
      <c r="K61" s="86" t="s">
        <v>3</v>
      </c>
      <c r="L61" s="86"/>
      <c r="M61" s="123" t="s">
        <v>3</v>
      </c>
    </row>
    <row r="62" spans="1:13" ht="21.75" customHeight="1" x14ac:dyDescent="0.5">
      <c r="A62" s="43"/>
      <c r="B62" s="43"/>
      <c r="C62" s="43"/>
      <c r="D62" s="43"/>
      <c r="E62" s="44"/>
      <c r="F62" s="43"/>
      <c r="G62" s="6" t="s">
        <v>155</v>
      </c>
      <c r="H62" s="87"/>
      <c r="I62" s="131" t="s">
        <v>155</v>
      </c>
      <c r="J62" s="87"/>
      <c r="K62" s="6" t="s">
        <v>155</v>
      </c>
      <c r="L62" s="87"/>
      <c r="M62" s="131" t="s">
        <v>155</v>
      </c>
    </row>
    <row r="63" spans="1:13" ht="21.75" customHeight="1" x14ac:dyDescent="0.5">
      <c r="A63" s="43"/>
      <c r="B63" s="43"/>
      <c r="C63" s="43"/>
      <c r="D63" s="43"/>
      <c r="E63" s="52"/>
      <c r="F63" s="50"/>
      <c r="G63" s="87" t="s">
        <v>143</v>
      </c>
      <c r="H63" s="87"/>
      <c r="I63" s="115" t="s">
        <v>125</v>
      </c>
      <c r="J63" s="87"/>
      <c r="K63" s="87" t="s">
        <v>143</v>
      </c>
      <c r="L63" s="87"/>
      <c r="M63" s="115" t="s">
        <v>125</v>
      </c>
    </row>
    <row r="64" spans="1:13" ht="21.75" customHeight="1" x14ac:dyDescent="0.5">
      <c r="A64" s="43"/>
      <c r="B64" s="43"/>
      <c r="C64" s="43"/>
      <c r="D64" s="43"/>
      <c r="E64" s="52"/>
      <c r="F64" s="50"/>
      <c r="G64" s="214" t="s">
        <v>7</v>
      </c>
      <c r="H64" s="87"/>
      <c r="I64" s="116" t="s">
        <v>7</v>
      </c>
      <c r="J64" s="87"/>
      <c r="K64" s="214" t="s">
        <v>7</v>
      </c>
      <c r="L64" s="87"/>
      <c r="M64" s="116" t="s">
        <v>7</v>
      </c>
    </row>
    <row r="65" spans="1:13" ht="21.75" customHeight="1" x14ac:dyDescent="0.5">
      <c r="A65" s="60"/>
      <c r="C65" s="59"/>
      <c r="D65" s="43"/>
      <c r="E65" s="44"/>
      <c r="F65" s="43"/>
      <c r="G65" s="42"/>
      <c r="H65" s="88"/>
      <c r="I65" s="31"/>
      <c r="J65" s="88"/>
      <c r="K65" s="42"/>
      <c r="L65" s="31"/>
      <c r="M65" s="31"/>
    </row>
    <row r="66" spans="1:13" ht="21.75" customHeight="1" x14ac:dyDescent="0.5">
      <c r="A66" s="71" t="s">
        <v>71</v>
      </c>
      <c r="B66" s="43"/>
      <c r="C66" s="43"/>
      <c r="D66" s="43"/>
      <c r="E66" s="44"/>
      <c r="F66" s="43"/>
      <c r="G66" s="104"/>
      <c r="H66" s="81"/>
      <c r="I66" s="121"/>
      <c r="J66" s="81"/>
      <c r="K66" s="104"/>
      <c r="L66" s="82"/>
      <c r="M66" s="121"/>
    </row>
    <row r="67" spans="1:13" ht="21.75" customHeight="1" x14ac:dyDescent="0.5">
      <c r="A67" s="43"/>
      <c r="B67" s="43" t="s">
        <v>72</v>
      </c>
      <c r="C67" s="43"/>
      <c r="D67" s="43"/>
      <c r="E67" s="44"/>
      <c r="F67" s="43"/>
      <c r="G67" s="21">
        <f>G70-G68</f>
        <v>807605</v>
      </c>
      <c r="H67" s="81"/>
      <c r="I67" s="124">
        <v>622215</v>
      </c>
      <c r="J67" s="150"/>
      <c r="K67" s="156">
        <f>K29</f>
        <v>776758</v>
      </c>
      <c r="L67" s="152"/>
      <c r="M67" s="158">
        <v>593808</v>
      </c>
    </row>
    <row r="68" spans="1:13" ht="21.75" customHeight="1" x14ac:dyDescent="0.5">
      <c r="A68" s="43"/>
      <c r="B68" s="66" t="s">
        <v>73</v>
      </c>
      <c r="C68" s="43"/>
      <c r="D68" s="43"/>
      <c r="E68" s="44"/>
      <c r="F68" s="43"/>
      <c r="G68" s="101">
        <v>38596</v>
      </c>
      <c r="H68" s="88"/>
      <c r="I68" s="119">
        <v>32134</v>
      </c>
      <c r="J68" s="150"/>
      <c r="K68" s="157" t="s">
        <v>158</v>
      </c>
      <c r="L68" s="152"/>
      <c r="M68" s="164" t="s">
        <v>158</v>
      </c>
    </row>
    <row r="69" spans="1:13" ht="6" customHeight="1" x14ac:dyDescent="0.5">
      <c r="A69" s="43"/>
      <c r="B69" s="43"/>
      <c r="C69" s="43"/>
      <c r="D69" s="43"/>
      <c r="E69" s="44"/>
      <c r="F69" s="43"/>
      <c r="G69" s="104"/>
      <c r="H69" s="81"/>
      <c r="I69" s="121"/>
      <c r="J69" s="81"/>
      <c r="K69" s="104"/>
      <c r="L69" s="82"/>
      <c r="M69" s="121"/>
    </row>
    <row r="70" spans="1:13" ht="21.75" customHeight="1" thickBot="1" x14ac:dyDescent="0.55000000000000004">
      <c r="A70" s="43"/>
      <c r="B70" s="43"/>
      <c r="C70" s="43"/>
      <c r="D70" s="43"/>
      <c r="E70" s="44"/>
      <c r="F70" s="43"/>
      <c r="G70" s="103">
        <f>G29</f>
        <v>846201</v>
      </c>
      <c r="H70" s="81"/>
      <c r="I70" s="126">
        <f>SUM(I67:I69)</f>
        <v>654349</v>
      </c>
      <c r="J70" s="81"/>
      <c r="K70" s="103">
        <f>SUM(K67:K69)</f>
        <v>776758</v>
      </c>
      <c r="L70" s="82"/>
      <c r="M70" s="126">
        <f>SUM(M67:M69)</f>
        <v>593808</v>
      </c>
    </row>
    <row r="71" spans="1:13" ht="21.75" customHeight="1" thickTop="1" x14ac:dyDescent="0.5">
      <c r="A71" s="43"/>
      <c r="B71" s="43"/>
      <c r="C71" s="43"/>
      <c r="D71" s="43"/>
      <c r="E71" s="44"/>
      <c r="F71" s="43"/>
      <c r="G71" s="104"/>
      <c r="H71" s="81"/>
      <c r="I71" s="121"/>
      <c r="J71" s="81"/>
      <c r="K71" s="104"/>
      <c r="L71" s="82"/>
      <c r="M71" s="121"/>
    </row>
    <row r="72" spans="1:13" ht="21.75" customHeight="1" x14ac:dyDescent="0.5">
      <c r="A72" s="71" t="s">
        <v>74</v>
      </c>
      <c r="B72" s="43"/>
      <c r="C72" s="43"/>
      <c r="D72" s="43"/>
      <c r="E72" s="44"/>
      <c r="F72" s="43"/>
      <c r="G72" s="104"/>
      <c r="H72" s="81"/>
      <c r="I72" s="121"/>
      <c r="J72" s="81"/>
      <c r="K72" s="104"/>
      <c r="L72" s="82"/>
      <c r="M72" s="121"/>
    </row>
    <row r="73" spans="1:13" ht="21.75" customHeight="1" x14ac:dyDescent="0.5">
      <c r="A73" s="43"/>
      <c r="B73" s="43" t="s">
        <v>72</v>
      </c>
      <c r="C73" s="43"/>
      <c r="D73" s="43"/>
      <c r="E73" s="44"/>
      <c r="F73" s="43"/>
      <c r="G73" s="21">
        <f>G76-G74</f>
        <v>777931</v>
      </c>
      <c r="H73" s="81"/>
      <c r="I73" s="124">
        <v>623036</v>
      </c>
      <c r="J73" s="150"/>
      <c r="K73" s="156">
        <f>K52</f>
        <v>744616</v>
      </c>
      <c r="L73" s="152"/>
      <c r="M73" s="158">
        <v>593808</v>
      </c>
    </row>
    <row r="74" spans="1:13" ht="21.75" customHeight="1" x14ac:dyDescent="0.5">
      <c r="A74" s="43"/>
      <c r="B74" s="66" t="s">
        <v>73</v>
      </c>
      <c r="C74" s="43"/>
      <c r="D74" s="43"/>
      <c r="E74" s="44"/>
      <c r="F74" s="43"/>
      <c r="G74" s="101">
        <v>42149</v>
      </c>
      <c r="H74" s="88"/>
      <c r="I74" s="119">
        <v>31116</v>
      </c>
      <c r="J74" s="150"/>
      <c r="K74" s="157" t="s">
        <v>158</v>
      </c>
      <c r="L74" s="152"/>
      <c r="M74" s="164" t="s">
        <v>158</v>
      </c>
    </row>
    <row r="75" spans="1:13" ht="6" customHeight="1" x14ac:dyDescent="0.5">
      <c r="A75" s="43"/>
      <c r="B75" s="43"/>
      <c r="C75" s="43"/>
      <c r="D75" s="43"/>
      <c r="E75" s="44"/>
      <c r="F75" s="43"/>
      <c r="G75" s="104"/>
      <c r="H75" s="81"/>
      <c r="I75" s="121"/>
      <c r="J75" s="81"/>
      <c r="K75" s="104"/>
      <c r="L75" s="82"/>
      <c r="M75" s="121"/>
    </row>
    <row r="76" spans="1:13" ht="21.75" customHeight="1" thickBot="1" x14ac:dyDescent="0.55000000000000004">
      <c r="A76" s="43"/>
      <c r="B76" s="43"/>
      <c r="C76" s="43"/>
      <c r="D76" s="43"/>
      <c r="E76" s="44"/>
      <c r="F76" s="43"/>
      <c r="G76" s="103">
        <f>G52</f>
        <v>820080</v>
      </c>
      <c r="H76" s="81"/>
      <c r="I76" s="126">
        <f>SUM(I73:I75)</f>
        <v>654152</v>
      </c>
      <c r="J76" s="81"/>
      <c r="K76" s="103">
        <f>SUM(K73:K75)</f>
        <v>744616</v>
      </c>
      <c r="L76" s="82"/>
      <c r="M76" s="126">
        <f>SUM(M73:M75)</f>
        <v>593808</v>
      </c>
    </row>
    <row r="77" spans="1:13" ht="21.75" customHeight="1" thickTop="1" x14ac:dyDescent="0.5">
      <c r="A77" s="43"/>
      <c r="B77" s="43"/>
      <c r="C77" s="43"/>
      <c r="D77" s="43"/>
      <c r="E77" s="44"/>
      <c r="F77" s="43"/>
      <c r="G77" s="104"/>
      <c r="H77" s="81"/>
      <c r="I77" s="121"/>
      <c r="J77" s="81"/>
      <c r="K77" s="104"/>
      <c r="L77" s="82"/>
      <c r="M77" s="121"/>
    </row>
    <row r="78" spans="1:13" ht="21.75" customHeight="1" x14ac:dyDescent="0.5">
      <c r="A78" s="50" t="s">
        <v>191</v>
      </c>
      <c r="B78" s="50"/>
      <c r="C78" s="43"/>
      <c r="D78" s="43"/>
      <c r="E78" s="44"/>
      <c r="F78" s="43"/>
      <c r="G78" s="104"/>
      <c r="H78" s="81"/>
      <c r="I78" s="121"/>
      <c r="J78" s="81"/>
      <c r="K78" s="104"/>
      <c r="L78" s="82"/>
      <c r="M78" s="121"/>
    </row>
    <row r="79" spans="1:13" ht="6" customHeight="1" x14ac:dyDescent="0.5">
      <c r="A79" s="43"/>
      <c r="B79" s="43"/>
      <c r="C79" s="43"/>
      <c r="D79" s="43"/>
      <c r="E79" s="44"/>
      <c r="F79" s="43"/>
      <c r="G79" s="104"/>
      <c r="H79" s="81"/>
      <c r="I79" s="121"/>
      <c r="J79" s="81"/>
      <c r="K79" s="104"/>
      <c r="L79" s="82"/>
      <c r="M79" s="121"/>
    </row>
    <row r="80" spans="1:13" ht="21.75" customHeight="1" thickBot="1" x14ac:dyDescent="0.55000000000000004">
      <c r="A80" s="43" t="s">
        <v>75</v>
      </c>
      <c r="B80" s="43"/>
      <c r="C80" s="43"/>
      <c r="D80" s="43"/>
      <c r="E80" s="44"/>
      <c r="F80" s="43"/>
      <c r="G80" s="105">
        <f>G67/940000</f>
        <v>0.85915425531914891</v>
      </c>
      <c r="H80" s="81"/>
      <c r="I80" s="127">
        <f>I67/940000</f>
        <v>0.66193085106382976</v>
      </c>
      <c r="J80" s="106"/>
      <c r="K80" s="105">
        <f>K67/940000</f>
        <v>0.82633829787234048</v>
      </c>
      <c r="L80" s="107"/>
      <c r="M80" s="127">
        <f>M67/940000</f>
        <v>0.63171063829787233</v>
      </c>
    </row>
    <row r="81" spans="1:13" ht="21.75" customHeight="1" thickTop="1" x14ac:dyDescent="0.5">
      <c r="A81" s="43"/>
      <c r="B81" s="43"/>
      <c r="C81" s="43"/>
      <c r="D81" s="43"/>
      <c r="E81" s="44"/>
      <c r="F81" s="43"/>
      <c r="G81" s="81"/>
      <c r="H81" s="81"/>
      <c r="I81" s="121"/>
      <c r="J81" s="92"/>
      <c r="K81" s="90"/>
      <c r="L81" s="90"/>
      <c r="M81" s="124"/>
    </row>
    <row r="82" spans="1:13" ht="21.75" customHeight="1" x14ac:dyDescent="0.5">
      <c r="A82" s="43"/>
      <c r="B82" s="43"/>
      <c r="C82" s="43"/>
      <c r="D82" s="43"/>
      <c r="E82" s="44"/>
      <c r="F82" s="43"/>
      <c r="G82" s="81"/>
      <c r="H82" s="81"/>
      <c r="I82" s="121"/>
      <c r="J82" s="92"/>
      <c r="K82" s="90"/>
      <c r="L82" s="90"/>
      <c r="M82" s="124"/>
    </row>
    <row r="83" spans="1:13" ht="21.75" customHeight="1" x14ac:dyDescent="0.5">
      <c r="A83" s="43"/>
      <c r="B83" s="43"/>
      <c r="C83" s="43"/>
      <c r="D83" s="43"/>
      <c r="E83" s="44"/>
      <c r="F83" s="43"/>
      <c r="G83" s="81"/>
      <c r="H83" s="81"/>
      <c r="I83" s="121"/>
      <c r="J83" s="92"/>
      <c r="K83" s="90"/>
      <c r="L83" s="90"/>
      <c r="M83" s="124"/>
    </row>
    <row r="84" spans="1:13" ht="21.75" customHeight="1" x14ac:dyDescent="0.5">
      <c r="A84" s="43"/>
      <c r="B84" s="43"/>
      <c r="C84" s="43"/>
      <c r="D84" s="43"/>
      <c r="E84" s="44"/>
      <c r="F84" s="43"/>
      <c r="G84" s="81"/>
      <c r="H84" s="81"/>
      <c r="I84" s="121"/>
      <c r="J84" s="92"/>
      <c r="K84" s="90"/>
      <c r="L84" s="90"/>
      <c r="M84" s="124"/>
    </row>
    <row r="85" spans="1:13" ht="21.75" customHeight="1" x14ac:dyDescent="0.5">
      <c r="A85" s="43"/>
      <c r="B85" s="43"/>
      <c r="C85" s="43"/>
      <c r="D85" s="43"/>
      <c r="E85" s="44"/>
      <c r="F85" s="43"/>
      <c r="G85" s="81"/>
      <c r="H85" s="81"/>
      <c r="I85" s="121"/>
      <c r="J85" s="92"/>
      <c r="K85" s="90"/>
      <c r="L85" s="90"/>
      <c r="M85" s="124"/>
    </row>
    <row r="86" spans="1:13" ht="21.75" customHeight="1" x14ac:dyDescent="0.5">
      <c r="A86" s="43"/>
      <c r="B86" s="43"/>
      <c r="C86" s="43"/>
      <c r="D86" s="43"/>
      <c r="E86" s="44"/>
      <c r="F86" s="43"/>
      <c r="G86" s="81"/>
      <c r="H86" s="81"/>
      <c r="I86" s="121"/>
      <c r="J86" s="92"/>
      <c r="K86" s="90"/>
      <c r="L86" s="90"/>
      <c r="M86" s="124"/>
    </row>
    <row r="87" spans="1:13" ht="21.75" customHeight="1" x14ac:dyDescent="0.5">
      <c r="A87" s="43"/>
      <c r="B87" s="43"/>
      <c r="C87" s="43"/>
      <c r="D87" s="43"/>
      <c r="E87" s="44"/>
      <c r="F87" s="43"/>
      <c r="G87" s="81"/>
      <c r="H87" s="81"/>
      <c r="I87" s="121"/>
      <c r="J87" s="92"/>
      <c r="K87" s="90"/>
      <c r="L87" s="90"/>
      <c r="M87" s="124"/>
    </row>
    <row r="88" spans="1:13" ht="21.75" customHeight="1" x14ac:dyDescent="0.5">
      <c r="A88" s="43"/>
      <c r="B88" s="43"/>
      <c r="C88" s="43"/>
      <c r="D88" s="43"/>
      <c r="E88" s="44"/>
      <c r="F88" s="43"/>
      <c r="G88" s="81"/>
      <c r="H88" s="81"/>
      <c r="I88" s="121"/>
      <c r="J88" s="92"/>
      <c r="K88" s="90"/>
      <c r="L88" s="90"/>
      <c r="M88" s="124"/>
    </row>
    <row r="89" spans="1:13" ht="21.75" customHeight="1" x14ac:dyDescent="0.5">
      <c r="A89" s="43"/>
      <c r="B89" s="43"/>
      <c r="C89" s="43"/>
      <c r="D89" s="43"/>
      <c r="E89" s="44"/>
      <c r="F89" s="43"/>
      <c r="G89" s="81"/>
      <c r="H89" s="81"/>
      <c r="I89" s="121"/>
      <c r="J89" s="92"/>
      <c r="K89" s="90"/>
      <c r="L89" s="90"/>
      <c r="M89" s="124"/>
    </row>
    <row r="90" spans="1:13" ht="21.75" customHeight="1" x14ac:dyDescent="0.5">
      <c r="A90" s="43"/>
      <c r="B90" s="43"/>
      <c r="C90" s="43"/>
      <c r="D90" s="43"/>
      <c r="E90" s="44"/>
      <c r="F90" s="43"/>
      <c r="G90" s="81"/>
      <c r="H90" s="81"/>
      <c r="I90" s="121"/>
      <c r="J90" s="92"/>
      <c r="K90" s="90"/>
      <c r="L90" s="90"/>
      <c r="M90" s="124"/>
    </row>
    <row r="91" spans="1:13" ht="21.75" customHeight="1" x14ac:dyDescent="0.5">
      <c r="A91" s="43"/>
      <c r="B91" s="43"/>
      <c r="C91" s="43"/>
      <c r="D91" s="43"/>
      <c r="E91" s="44"/>
      <c r="F91" s="43"/>
      <c r="G91" s="81"/>
      <c r="H91" s="81"/>
      <c r="I91" s="121"/>
      <c r="J91" s="92"/>
      <c r="K91" s="90"/>
      <c r="L91" s="90"/>
      <c r="M91" s="124"/>
    </row>
    <row r="92" spans="1:13" ht="21.75" customHeight="1" x14ac:dyDescent="0.5">
      <c r="A92" s="43"/>
      <c r="B92" s="43"/>
      <c r="C92" s="43"/>
      <c r="D92" s="43"/>
      <c r="E92" s="44"/>
      <c r="F92" s="43"/>
      <c r="G92" s="81"/>
      <c r="H92" s="81"/>
      <c r="I92" s="121"/>
      <c r="J92" s="92"/>
      <c r="K92" s="90"/>
      <c r="L92" s="90"/>
      <c r="M92" s="124"/>
    </row>
    <row r="93" spans="1:13" ht="21.75" customHeight="1" x14ac:dyDescent="0.5">
      <c r="A93" s="43"/>
      <c r="B93" s="43"/>
      <c r="C93" s="43"/>
      <c r="D93" s="43"/>
      <c r="E93" s="44"/>
      <c r="F93" s="43"/>
      <c r="G93" s="81"/>
      <c r="H93" s="81"/>
      <c r="I93" s="121"/>
      <c r="J93" s="92"/>
      <c r="K93" s="90"/>
      <c r="L93" s="90"/>
      <c r="M93" s="124"/>
    </row>
    <row r="94" spans="1:13" ht="21.75" customHeight="1" x14ac:dyDescent="0.5">
      <c r="A94" s="43"/>
      <c r="B94" s="43"/>
      <c r="C94" s="43"/>
      <c r="D94" s="43"/>
      <c r="E94" s="44"/>
      <c r="F94" s="43"/>
      <c r="G94" s="81"/>
      <c r="H94" s="81"/>
      <c r="I94" s="121"/>
      <c r="J94" s="92"/>
      <c r="K94" s="90"/>
      <c r="L94" s="90"/>
      <c r="M94" s="124"/>
    </row>
    <row r="95" spans="1:13" ht="21.75" customHeight="1" x14ac:dyDescent="0.5">
      <c r="A95" s="43"/>
      <c r="B95" s="43"/>
      <c r="C95" s="43"/>
      <c r="D95" s="43"/>
      <c r="E95" s="44"/>
      <c r="F95" s="43"/>
      <c r="G95" s="81"/>
      <c r="H95" s="81"/>
      <c r="I95" s="121"/>
      <c r="J95" s="92"/>
      <c r="K95" s="90"/>
      <c r="L95" s="90"/>
      <c r="M95" s="124"/>
    </row>
    <row r="96" spans="1:13" ht="21.75" customHeight="1" x14ac:dyDescent="0.5">
      <c r="A96" s="43"/>
      <c r="B96" s="43"/>
      <c r="C96" s="43"/>
      <c r="D96" s="43"/>
      <c r="E96" s="44"/>
      <c r="F96" s="43"/>
      <c r="G96" s="81"/>
      <c r="H96" s="81"/>
      <c r="I96" s="121"/>
      <c r="J96" s="92"/>
      <c r="K96" s="90"/>
      <c r="L96" s="90"/>
      <c r="M96" s="124"/>
    </row>
    <row r="97" spans="1:13" ht="21.75" customHeight="1" x14ac:dyDescent="0.5">
      <c r="A97" s="43"/>
      <c r="B97" s="43"/>
      <c r="C97" s="43"/>
      <c r="D97" s="43"/>
      <c r="E97" s="44"/>
      <c r="F97" s="43"/>
      <c r="G97" s="81"/>
      <c r="H97" s="81"/>
      <c r="I97" s="121"/>
      <c r="J97" s="92"/>
      <c r="K97" s="90"/>
      <c r="L97" s="90"/>
      <c r="M97" s="124"/>
    </row>
    <row r="98" spans="1:13" ht="21.75" customHeight="1" x14ac:dyDescent="0.5">
      <c r="A98" s="43"/>
      <c r="B98" s="43"/>
      <c r="C98" s="43"/>
      <c r="D98" s="43"/>
      <c r="E98" s="44"/>
      <c r="F98" s="43"/>
      <c r="G98" s="81"/>
      <c r="H98" s="81"/>
      <c r="I98" s="121"/>
      <c r="J98" s="92"/>
      <c r="K98" s="90"/>
      <c r="L98" s="90"/>
      <c r="M98" s="124"/>
    </row>
    <row r="99" spans="1:13" ht="15.75" customHeight="1" x14ac:dyDescent="0.5">
      <c r="A99" s="43"/>
      <c r="B99" s="43"/>
      <c r="C99" s="43"/>
      <c r="D99" s="43"/>
      <c r="E99" s="44"/>
      <c r="F99" s="43"/>
      <c r="G99" s="81"/>
      <c r="H99" s="81"/>
      <c r="I99" s="121"/>
      <c r="J99" s="92"/>
      <c r="K99" s="90"/>
      <c r="L99" s="90"/>
      <c r="M99" s="124"/>
    </row>
    <row r="100" spans="1:13" ht="21.75" customHeight="1" x14ac:dyDescent="0.5">
      <c r="A100" s="228" t="str">
        <f>A55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  <c r="L100" s="108"/>
      <c r="M100" s="114"/>
    </row>
  </sheetData>
  <mergeCells count="6">
    <mergeCell ref="A100:K100"/>
    <mergeCell ref="G5:I5"/>
    <mergeCell ref="K5:M5"/>
    <mergeCell ref="G60:I60"/>
    <mergeCell ref="K60:M60"/>
    <mergeCell ref="A55:K55"/>
  </mergeCells>
  <pageMargins left="0.8" right="0.5" top="0.5" bottom="0.6" header="0.49" footer="0.4"/>
  <pageSetup paperSize="9" scale="88" firstPageNumber="6" orientation="portrait" useFirstPageNumber="1" horizontalDpi="1200" verticalDpi="1200" r:id="rId1"/>
  <headerFooter>
    <oddFooter>&amp;R&amp;"Browallia New,Regular"&amp;13&amp;P</oddFoot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13CBF-73F7-4E35-B3D3-05D569731812}">
  <dimension ref="A1:W29"/>
  <sheetViews>
    <sheetView topLeftCell="A3" zoomScale="70" zoomScaleNormal="70" zoomScaleSheetLayoutView="100" workbookViewId="0">
      <selection activeCell="AA29" sqref="AA29"/>
    </sheetView>
  </sheetViews>
  <sheetFormatPr defaultColWidth="9.140625" defaultRowHeight="18.75" x14ac:dyDescent="0.5"/>
  <cols>
    <col min="1" max="3" width="1.7109375" style="43" customWidth="1"/>
    <col min="4" max="4" width="30.42578125" style="43" customWidth="1"/>
    <col min="5" max="5" width="8.7109375" style="43" customWidth="1"/>
    <col min="6" max="6" width="0.7109375" style="53" customWidth="1"/>
    <col min="7" max="7" width="10.42578125" style="88" customWidth="1"/>
    <col min="8" max="8" width="0.7109375" style="88" customWidth="1"/>
    <col min="9" max="9" width="9.5703125" style="88" customWidth="1"/>
    <col min="10" max="10" width="0.7109375" style="82" customWidth="1"/>
    <col min="11" max="11" width="10.7109375" style="88" customWidth="1"/>
    <col min="12" max="12" width="0.7109375" style="88" customWidth="1"/>
    <col min="13" max="13" width="10.42578125" style="88" customWidth="1"/>
    <col min="14" max="14" width="0.7109375" style="88" customWidth="1"/>
    <col min="15" max="15" width="10.140625" style="81" customWidth="1"/>
    <col min="16" max="16" width="0.7109375" style="81" customWidth="1"/>
    <col min="17" max="17" width="26.7109375" style="81" customWidth="1"/>
    <col min="18" max="18" width="0.7109375" style="81" customWidth="1"/>
    <col min="19" max="19" width="11" style="81" customWidth="1"/>
    <col min="20" max="20" width="0.7109375" style="81" customWidth="1"/>
    <col min="21" max="21" width="10.7109375" style="81" customWidth="1"/>
    <col min="22" max="22" width="0.7109375" style="81" customWidth="1"/>
    <col min="23" max="23" width="10.7109375" style="81" customWidth="1"/>
    <col min="24" max="16384" width="9.140625" style="43"/>
  </cols>
  <sheetData>
    <row r="1" spans="1:23" ht="21.75" customHeight="1" x14ac:dyDescent="0.5">
      <c r="A1" s="50" t="s">
        <v>0</v>
      </c>
      <c r="B1" s="50"/>
      <c r="W1" s="109"/>
    </row>
    <row r="2" spans="1:23" ht="21.75" customHeight="1" x14ac:dyDescent="0.5">
      <c r="A2" s="50" t="s">
        <v>172</v>
      </c>
      <c r="B2" s="50"/>
      <c r="W2" s="109"/>
    </row>
    <row r="3" spans="1:23" ht="21.75" customHeight="1" x14ac:dyDescent="0.5">
      <c r="A3" s="67" t="str">
        <f>'6-7 (6 month)'!A3</f>
        <v>สำหรับรอบระยะเวลาหกเดือนสิ้นสุดวันที่ 30 มิถุนายน พ.ศ. 2567</v>
      </c>
      <c r="B3" s="54"/>
      <c r="C3" s="45"/>
      <c r="D3" s="45"/>
      <c r="E3" s="45"/>
      <c r="F3" s="49"/>
      <c r="G3" s="102"/>
      <c r="H3" s="102"/>
      <c r="I3" s="102"/>
      <c r="J3" s="84"/>
      <c r="K3" s="102"/>
      <c r="L3" s="102"/>
      <c r="M3" s="102"/>
      <c r="N3" s="102"/>
      <c r="O3" s="83"/>
      <c r="P3" s="83"/>
      <c r="Q3" s="83"/>
      <c r="R3" s="83"/>
      <c r="S3" s="83"/>
      <c r="T3" s="83"/>
      <c r="U3" s="83"/>
      <c r="V3" s="83"/>
      <c r="W3" s="83"/>
    </row>
    <row r="4" spans="1:23" ht="21.75" customHeight="1" x14ac:dyDescent="0.5">
      <c r="A4" s="50"/>
      <c r="B4" s="50"/>
    </row>
    <row r="5" spans="1:23" ht="21.75" customHeight="1" x14ac:dyDescent="0.5">
      <c r="A5" s="50"/>
      <c r="B5" s="50"/>
      <c r="F5" s="43"/>
      <c r="G5" s="221" t="s">
        <v>76</v>
      </c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</row>
    <row r="6" spans="1:23" ht="21.75" customHeight="1" x14ac:dyDescent="0.5">
      <c r="F6" s="43"/>
      <c r="G6" s="222" t="s">
        <v>72</v>
      </c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172"/>
      <c r="U6" s="172"/>
      <c r="V6" s="172"/>
      <c r="W6" s="172"/>
    </row>
    <row r="7" spans="1:23" ht="21.75" customHeight="1" x14ac:dyDescent="0.5">
      <c r="F7" s="173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09" t="s">
        <v>77</v>
      </c>
      <c r="R7" s="109"/>
    </row>
    <row r="8" spans="1:23" ht="21.75" customHeight="1" x14ac:dyDescent="0.5">
      <c r="F8" s="43"/>
      <c r="G8" s="81"/>
      <c r="H8" s="81"/>
      <c r="I8" s="81"/>
      <c r="J8" s="109"/>
      <c r="K8" s="221" t="s">
        <v>47</v>
      </c>
      <c r="L8" s="221"/>
      <c r="M8" s="221"/>
      <c r="N8" s="221"/>
      <c r="O8" s="221"/>
      <c r="P8" s="109"/>
      <c r="Q8" s="213" t="s">
        <v>78</v>
      </c>
      <c r="R8" s="109"/>
    </row>
    <row r="9" spans="1:23" ht="21.75" customHeight="1" x14ac:dyDescent="0.5">
      <c r="F9" s="174"/>
      <c r="G9" s="81"/>
      <c r="H9" s="81"/>
      <c r="I9" s="81"/>
      <c r="J9" s="109"/>
      <c r="K9" s="223" t="s">
        <v>79</v>
      </c>
      <c r="L9" s="223"/>
      <c r="M9" s="223"/>
      <c r="N9" s="175"/>
      <c r="P9" s="109"/>
      <c r="Q9" s="176" t="s">
        <v>66</v>
      </c>
      <c r="R9" s="109"/>
      <c r="S9" s="109" t="s">
        <v>80</v>
      </c>
      <c r="T9" s="175"/>
      <c r="U9" s="87" t="s">
        <v>81</v>
      </c>
      <c r="V9" s="82"/>
    </row>
    <row r="10" spans="1:23" ht="21.75" customHeight="1" x14ac:dyDescent="0.5">
      <c r="F10" s="174"/>
      <c r="G10" s="109" t="s">
        <v>82</v>
      </c>
      <c r="H10" s="109"/>
      <c r="I10" s="109" t="s">
        <v>83</v>
      </c>
      <c r="J10" s="109"/>
      <c r="K10" s="109" t="s">
        <v>84</v>
      </c>
      <c r="L10" s="109"/>
      <c r="M10" s="81"/>
      <c r="N10" s="109"/>
      <c r="O10" s="109" t="s">
        <v>85</v>
      </c>
      <c r="P10" s="109"/>
      <c r="Q10" s="109" t="s">
        <v>132</v>
      </c>
      <c r="R10" s="109"/>
      <c r="S10" s="109" t="s">
        <v>86</v>
      </c>
      <c r="T10" s="175"/>
      <c r="U10" s="87" t="s">
        <v>87</v>
      </c>
      <c r="V10" s="82"/>
      <c r="W10" s="87" t="s">
        <v>80</v>
      </c>
    </row>
    <row r="11" spans="1:23" ht="21.75" customHeight="1" x14ac:dyDescent="0.5">
      <c r="F11" s="174"/>
      <c r="G11" s="109" t="s">
        <v>88</v>
      </c>
      <c r="H11" s="109"/>
      <c r="I11" s="109" t="s">
        <v>89</v>
      </c>
      <c r="J11" s="109"/>
      <c r="K11" s="109" t="s">
        <v>90</v>
      </c>
      <c r="L11" s="109"/>
      <c r="M11" s="109" t="s">
        <v>91</v>
      </c>
      <c r="N11" s="109"/>
      <c r="O11" s="109" t="s">
        <v>92</v>
      </c>
      <c r="P11" s="109"/>
      <c r="Q11" s="109" t="s">
        <v>133</v>
      </c>
      <c r="R11" s="109"/>
      <c r="S11" s="109" t="s">
        <v>93</v>
      </c>
      <c r="T11" s="109"/>
      <c r="U11" s="109" t="s">
        <v>94</v>
      </c>
      <c r="V11" s="82"/>
      <c r="W11" s="109" t="s">
        <v>95</v>
      </c>
    </row>
    <row r="12" spans="1:23" ht="21.75" customHeight="1" x14ac:dyDescent="0.5">
      <c r="E12" s="56" t="s">
        <v>6</v>
      </c>
      <c r="F12" s="174"/>
      <c r="G12" s="213" t="s">
        <v>7</v>
      </c>
      <c r="H12" s="109"/>
      <c r="I12" s="213" t="s">
        <v>7</v>
      </c>
      <c r="J12" s="109"/>
      <c r="K12" s="213" t="s">
        <v>7</v>
      </c>
      <c r="L12" s="109"/>
      <c r="M12" s="213" t="s">
        <v>7</v>
      </c>
      <c r="N12" s="109"/>
      <c r="O12" s="213" t="s">
        <v>7</v>
      </c>
      <c r="P12" s="109"/>
      <c r="Q12" s="213" t="s">
        <v>7</v>
      </c>
      <c r="R12" s="109"/>
      <c r="S12" s="213" t="s">
        <v>7</v>
      </c>
      <c r="T12" s="109"/>
      <c r="U12" s="213" t="s">
        <v>7</v>
      </c>
      <c r="V12" s="82"/>
      <c r="W12" s="213" t="s">
        <v>7</v>
      </c>
    </row>
    <row r="13" spans="1:23" ht="6" customHeight="1" x14ac:dyDescent="0.5">
      <c r="F13" s="5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77"/>
      <c r="W13" s="118"/>
    </row>
    <row r="14" spans="1:23" ht="21.75" customHeight="1" x14ac:dyDescent="0.5">
      <c r="A14" s="50" t="s">
        <v>126</v>
      </c>
      <c r="D14" s="50"/>
      <c r="E14" s="50"/>
      <c r="G14" s="178">
        <v>470000</v>
      </c>
      <c r="H14" s="179"/>
      <c r="I14" s="178">
        <v>267503</v>
      </c>
      <c r="J14" s="178"/>
      <c r="K14" s="178">
        <v>47000</v>
      </c>
      <c r="L14" s="179"/>
      <c r="M14" s="178">
        <v>20000</v>
      </c>
      <c r="N14" s="179"/>
      <c r="O14" s="178">
        <v>3572281</v>
      </c>
      <c r="P14" s="178"/>
      <c r="Q14" s="178">
        <v>7805</v>
      </c>
      <c r="R14" s="118"/>
      <c r="S14" s="118">
        <f>SUM(G14:Q14)</f>
        <v>4384589</v>
      </c>
      <c r="T14" s="118"/>
      <c r="U14" s="118">
        <v>237131</v>
      </c>
      <c r="V14" s="118"/>
      <c r="W14" s="118">
        <f>SUM(S14:U14)</f>
        <v>4621720</v>
      </c>
    </row>
    <row r="15" spans="1:23" ht="21.75" customHeight="1" x14ac:dyDescent="0.5">
      <c r="A15" s="43" t="s">
        <v>128</v>
      </c>
      <c r="D15" s="50"/>
      <c r="G15" s="178">
        <v>0</v>
      </c>
      <c r="H15" s="179"/>
      <c r="I15" s="178">
        <v>0</v>
      </c>
      <c r="J15" s="178"/>
      <c r="K15" s="178">
        <v>0</v>
      </c>
      <c r="L15" s="179"/>
      <c r="M15" s="178">
        <v>0</v>
      </c>
      <c r="N15" s="179"/>
      <c r="O15" s="178">
        <v>-658000</v>
      </c>
      <c r="P15" s="178"/>
      <c r="Q15" s="178">
        <v>0</v>
      </c>
      <c r="R15" s="118"/>
      <c r="S15" s="118">
        <f>SUM(G15:Q15)</f>
        <v>-658000</v>
      </c>
      <c r="T15" s="118"/>
      <c r="U15" s="118">
        <v>-36402</v>
      </c>
      <c r="V15" s="118"/>
      <c r="W15" s="118">
        <f>SUM(S15:U15)</f>
        <v>-694402</v>
      </c>
    </row>
    <row r="16" spans="1:23" ht="21.75" customHeight="1" x14ac:dyDescent="0.5">
      <c r="A16" s="43" t="s">
        <v>182</v>
      </c>
      <c r="D16" s="50"/>
      <c r="E16" s="50"/>
      <c r="G16" s="119">
        <v>0</v>
      </c>
      <c r="H16" s="118"/>
      <c r="I16" s="119">
        <v>0</v>
      </c>
      <c r="J16" s="118"/>
      <c r="K16" s="119">
        <v>0</v>
      </c>
      <c r="L16" s="118"/>
      <c r="M16" s="119">
        <v>0</v>
      </c>
      <c r="N16" s="118"/>
      <c r="O16" s="119">
        <v>622215</v>
      </c>
      <c r="P16" s="118"/>
      <c r="Q16" s="119">
        <v>821</v>
      </c>
      <c r="R16" s="118"/>
      <c r="S16" s="119">
        <f>SUM(G16:Q16)</f>
        <v>623036</v>
      </c>
      <c r="T16" s="118"/>
      <c r="U16" s="120">
        <v>31116</v>
      </c>
      <c r="V16" s="118"/>
      <c r="W16" s="119">
        <f>SUM(S16:U16)</f>
        <v>654152</v>
      </c>
    </row>
    <row r="17" spans="1:23" ht="6" customHeight="1" x14ac:dyDescent="0.5">
      <c r="F17" s="5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77"/>
      <c r="W17" s="118"/>
    </row>
    <row r="18" spans="1:23" ht="21.75" customHeight="1" thickBot="1" x14ac:dyDescent="0.55000000000000004">
      <c r="A18" s="57" t="s">
        <v>160</v>
      </c>
      <c r="D18" s="50"/>
      <c r="E18" s="50"/>
      <c r="G18" s="180">
        <f>SUM(G14:G16)</f>
        <v>470000</v>
      </c>
      <c r="H18" s="118"/>
      <c r="I18" s="180">
        <f>SUM(I14:I16)</f>
        <v>267503</v>
      </c>
      <c r="J18" s="118"/>
      <c r="K18" s="180">
        <f>SUM(K14:K16)</f>
        <v>47000</v>
      </c>
      <c r="L18" s="118"/>
      <c r="M18" s="180">
        <f>SUM(M14:M16)</f>
        <v>20000</v>
      </c>
      <c r="N18" s="118"/>
      <c r="O18" s="180">
        <f>SUM(O14:O16)</f>
        <v>3536496</v>
      </c>
      <c r="P18" s="118"/>
      <c r="Q18" s="180">
        <f>SUM(Q14:Q16)</f>
        <v>8626</v>
      </c>
      <c r="R18" s="118"/>
      <c r="S18" s="180">
        <f>SUM(S14:S16)</f>
        <v>4349625</v>
      </c>
      <c r="T18" s="118"/>
      <c r="U18" s="180">
        <f>SUM(U14:U16)</f>
        <v>231845</v>
      </c>
      <c r="V18" s="118"/>
      <c r="W18" s="180">
        <f>SUM(W14:W16)</f>
        <v>4581470</v>
      </c>
    </row>
    <row r="19" spans="1:23" ht="21.75" customHeight="1" thickTop="1" x14ac:dyDescent="0.5">
      <c r="A19" s="57"/>
      <c r="D19" s="50"/>
      <c r="E19" s="50"/>
      <c r="J19" s="88"/>
      <c r="O19" s="88"/>
      <c r="P19" s="88"/>
      <c r="Q19" s="88"/>
      <c r="R19" s="88"/>
      <c r="S19" s="88"/>
      <c r="T19" s="88"/>
      <c r="U19" s="88"/>
      <c r="V19" s="88"/>
      <c r="W19" s="88"/>
    </row>
    <row r="20" spans="1:23" ht="21.75" customHeight="1" x14ac:dyDescent="0.5">
      <c r="A20" s="50" t="s">
        <v>144</v>
      </c>
      <c r="D20" s="50"/>
      <c r="E20" s="50"/>
      <c r="G20" s="181">
        <v>470000</v>
      </c>
      <c r="H20" s="53"/>
      <c r="I20" s="181">
        <v>267503</v>
      </c>
      <c r="J20" s="182"/>
      <c r="K20" s="181">
        <v>47000</v>
      </c>
      <c r="L20" s="53"/>
      <c r="M20" s="181">
        <v>20000</v>
      </c>
      <c r="N20" s="53"/>
      <c r="O20" s="181">
        <v>3568683</v>
      </c>
      <c r="P20" s="182"/>
      <c r="Q20" s="181">
        <v>3822</v>
      </c>
      <c r="R20" s="88"/>
      <c r="S20" s="89">
        <v>4377008</v>
      </c>
      <c r="T20" s="88"/>
      <c r="U20" s="89">
        <v>250936</v>
      </c>
      <c r="V20" s="88"/>
      <c r="W20" s="89">
        <v>4627944</v>
      </c>
    </row>
    <row r="21" spans="1:23" ht="21.75" customHeight="1" x14ac:dyDescent="0.5">
      <c r="A21" s="43" t="s">
        <v>128</v>
      </c>
      <c r="D21" s="50"/>
      <c r="E21" s="44">
        <v>16</v>
      </c>
      <c r="G21" s="181">
        <v>0</v>
      </c>
      <c r="H21" s="53"/>
      <c r="I21" s="181">
        <v>0</v>
      </c>
      <c r="J21" s="182"/>
      <c r="K21" s="181">
        <v>0</v>
      </c>
      <c r="L21" s="53"/>
      <c r="M21" s="181">
        <v>0</v>
      </c>
      <c r="N21" s="53"/>
      <c r="O21" s="181">
        <v>-423000</v>
      </c>
      <c r="P21" s="182"/>
      <c r="Q21" s="181">
        <v>0</v>
      </c>
      <c r="R21" s="88"/>
      <c r="S21" s="89">
        <v>-423000</v>
      </c>
      <c r="T21" s="88"/>
      <c r="U21" s="89">
        <v>-39701</v>
      </c>
      <c r="V21" s="88"/>
      <c r="W21" s="89">
        <v>-462701</v>
      </c>
    </row>
    <row r="22" spans="1:23" ht="21.75" customHeight="1" x14ac:dyDescent="0.5">
      <c r="A22" s="43" t="s">
        <v>182</v>
      </c>
      <c r="D22" s="50"/>
      <c r="E22" s="50"/>
      <c r="G22" s="101">
        <v>0</v>
      </c>
      <c r="I22" s="101">
        <v>0</v>
      </c>
      <c r="J22" s="88"/>
      <c r="K22" s="101">
        <v>0</v>
      </c>
      <c r="M22" s="101">
        <v>0</v>
      </c>
      <c r="O22" s="101">
        <v>775463</v>
      </c>
      <c r="P22" s="88"/>
      <c r="Q22" s="101">
        <v>2468</v>
      </c>
      <c r="R22" s="88"/>
      <c r="S22" s="95">
        <v>777931</v>
      </c>
      <c r="T22" s="88"/>
      <c r="U22" s="95">
        <v>42149</v>
      </c>
      <c r="V22" s="88"/>
      <c r="W22" s="101">
        <v>820080</v>
      </c>
    </row>
    <row r="23" spans="1:23" ht="6" customHeight="1" x14ac:dyDescent="0.5">
      <c r="F23" s="58"/>
      <c r="G23" s="89"/>
      <c r="I23" s="89"/>
      <c r="J23" s="88"/>
      <c r="K23" s="89"/>
      <c r="M23" s="89"/>
      <c r="O23" s="89"/>
      <c r="P23" s="88"/>
      <c r="Q23" s="89"/>
      <c r="R23" s="88"/>
      <c r="S23" s="89"/>
      <c r="T23" s="88"/>
      <c r="U23" s="89"/>
      <c r="V23" s="82"/>
      <c r="W23" s="89"/>
    </row>
    <row r="24" spans="1:23" ht="21.75" customHeight="1" thickBot="1" x14ac:dyDescent="0.55000000000000004">
      <c r="A24" s="57" t="s">
        <v>169</v>
      </c>
      <c r="D24" s="50"/>
      <c r="E24" s="50"/>
      <c r="G24" s="183">
        <f>SUM(G20:G22)</f>
        <v>470000</v>
      </c>
      <c r="I24" s="183">
        <f>SUM(I20:I22)</f>
        <v>267503</v>
      </c>
      <c r="J24" s="88"/>
      <c r="K24" s="183">
        <f>SUM(K20:K22)</f>
        <v>47000</v>
      </c>
      <c r="M24" s="183">
        <f>SUM(M20:M22)</f>
        <v>20000</v>
      </c>
      <c r="O24" s="183">
        <f>SUM(O20:O22)</f>
        <v>3921146</v>
      </c>
      <c r="P24" s="88"/>
      <c r="Q24" s="183">
        <f>SUM(Q20:Q22)</f>
        <v>6290</v>
      </c>
      <c r="R24" s="88"/>
      <c r="S24" s="183">
        <f>SUM(S20:S22)</f>
        <v>4731939</v>
      </c>
      <c r="T24" s="88"/>
      <c r="U24" s="183">
        <f>SUM(U20:U22)</f>
        <v>253384</v>
      </c>
      <c r="V24" s="88"/>
      <c r="W24" s="183">
        <f>SUM(W20:W22)</f>
        <v>4985323</v>
      </c>
    </row>
    <row r="25" spans="1:23" ht="21.75" customHeight="1" thickTop="1" x14ac:dyDescent="0.5">
      <c r="A25" s="57"/>
      <c r="D25" s="50"/>
      <c r="E25" s="50"/>
      <c r="J25" s="88"/>
      <c r="O25" s="88"/>
      <c r="P25" s="88"/>
      <c r="Q25" s="88"/>
      <c r="R25" s="88"/>
      <c r="S25" s="88"/>
      <c r="T25" s="88"/>
      <c r="U25" s="88"/>
      <c r="V25" s="88"/>
      <c r="W25" s="88"/>
    </row>
    <row r="26" spans="1:23" ht="21.75" customHeight="1" x14ac:dyDescent="0.5">
      <c r="A26" s="57"/>
      <c r="D26" s="50"/>
      <c r="E26" s="50"/>
      <c r="J26" s="88"/>
      <c r="O26" s="88"/>
      <c r="P26" s="88"/>
      <c r="Q26" s="88"/>
      <c r="R26" s="88"/>
      <c r="S26" s="88"/>
      <c r="T26" s="88"/>
      <c r="U26" s="88"/>
      <c r="V26" s="88"/>
      <c r="W26" s="88"/>
    </row>
    <row r="27" spans="1:23" ht="21.75" customHeight="1" x14ac:dyDescent="0.5">
      <c r="A27" s="57"/>
      <c r="D27" s="50"/>
      <c r="E27" s="50"/>
      <c r="J27" s="88"/>
      <c r="O27" s="88"/>
      <c r="P27" s="88"/>
      <c r="Q27" s="88"/>
      <c r="R27" s="88"/>
      <c r="S27" s="88"/>
      <c r="T27" s="88"/>
      <c r="U27" s="88"/>
      <c r="V27" s="88"/>
      <c r="W27" s="88"/>
    </row>
    <row r="28" spans="1:23" ht="15.75" customHeight="1" x14ac:dyDescent="0.5">
      <c r="A28" s="57"/>
      <c r="D28" s="50"/>
      <c r="E28" s="50"/>
      <c r="J28" s="88"/>
      <c r="O28" s="88"/>
      <c r="P28" s="88"/>
      <c r="Q28" s="88"/>
      <c r="R28" s="88"/>
      <c r="S28" s="88"/>
      <c r="T28" s="88"/>
      <c r="U28" s="88"/>
      <c r="V28" s="88"/>
      <c r="W28" s="88"/>
    </row>
    <row r="29" spans="1:23" ht="21.75" customHeight="1" x14ac:dyDescent="0.5">
      <c r="A29" s="47" t="str">
        <f>'6-7 (6 month)'!A100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29" s="45"/>
      <c r="C29" s="45"/>
      <c r="D29" s="54"/>
      <c r="E29" s="54"/>
      <c r="F29" s="49"/>
      <c r="G29" s="102"/>
      <c r="H29" s="102"/>
      <c r="I29" s="102"/>
      <c r="J29" s="102"/>
      <c r="K29" s="102"/>
      <c r="L29" s="102"/>
      <c r="M29" s="102"/>
      <c r="N29" s="102"/>
      <c r="O29" s="102"/>
      <c r="P29" s="102"/>
      <c r="Q29" s="102"/>
      <c r="R29" s="102"/>
      <c r="S29" s="102"/>
      <c r="T29" s="102"/>
      <c r="U29" s="102"/>
      <c r="V29" s="102"/>
      <c r="W29" s="102"/>
    </row>
  </sheetData>
  <mergeCells count="4">
    <mergeCell ref="G5:W5"/>
    <mergeCell ref="G6:S6"/>
    <mergeCell ref="K8:O8"/>
    <mergeCell ref="K9:M9"/>
  </mergeCells>
  <pageMargins left="0.4" right="0.4" top="0.5" bottom="0.6" header="0.49" footer="0.4"/>
  <pageSetup paperSize="9" scale="95" firstPageNumber="8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9FBE7-9847-4061-9AE7-D38FDB622AE8}">
  <dimension ref="A1:Q28"/>
  <sheetViews>
    <sheetView topLeftCell="A17" zoomScale="85" zoomScaleNormal="85" zoomScaleSheetLayoutView="70" workbookViewId="0">
      <selection activeCell="K34" sqref="K34"/>
    </sheetView>
  </sheetViews>
  <sheetFormatPr defaultColWidth="9.140625" defaultRowHeight="21.75" customHeight="1" x14ac:dyDescent="0.5"/>
  <cols>
    <col min="1" max="3" width="1.85546875" style="68" customWidth="1"/>
    <col min="4" max="4" width="30.140625" style="68" customWidth="1"/>
    <col min="5" max="5" width="9" style="68" customWidth="1"/>
    <col min="6" max="6" width="1.28515625" style="74" customWidth="1"/>
    <col min="7" max="7" width="13.140625" style="98" customWidth="1"/>
    <col min="8" max="8" width="1.42578125" style="98" customWidth="1"/>
    <col min="9" max="9" width="12.5703125" style="98" customWidth="1"/>
    <col min="10" max="10" width="1.42578125" style="110" customWidth="1"/>
    <col min="11" max="11" width="16.7109375" style="98" customWidth="1"/>
    <col min="12" max="12" width="1.42578125" style="94" customWidth="1"/>
    <col min="13" max="13" width="13.28515625" style="94" customWidth="1"/>
    <col min="14" max="14" width="1.42578125" style="94" customWidth="1"/>
    <col min="15" max="15" width="14.140625" style="94" customWidth="1"/>
    <col min="16" max="16" width="1.42578125" style="94" customWidth="1"/>
    <col min="17" max="17" width="13.42578125" style="94" customWidth="1"/>
    <col min="18" max="16384" width="9.140625" style="68"/>
  </cols>
  <sheetData>
    <row r="1" spans="1:17" ht="21" customHeight="1" x14ac:dyDescent="0.5">
      <c r="A1" s="7" t="s">
        <v>0</v>
      </c>
      <c r="B1" s="7"/>
      <c r="Q1" s="87"/>
    </row>
    <row r="2" spans="1:17" ht="21" customHeight="1" x14ac:dyDescent="0.5">
      <c r="A2" s="50" t="s">
        <v>172</v>
      </c>
      <c r="B2" s="7"/>
      <c r="Q2" s="87"/>
    </row>
    <row r="3" spans="1:17" ht="21" customHeight="1" x14ac:dyDescent="0.5">
      <c r="A3" s="67" t="str">
        <f>'8'!A3</f>
        <v>สำหรับรอบระยะเวลาหกเดือนสิ้นสุดวันที่ 30 มิถุนายน พ.ศ. 2567</v>
      </c>
      <c r="B3" s="67"/>
      <c r="C3" s="73"/>
      <c r="D3" s="73"/>
      <c r="E3" s="73"/>
      <c r="F3" s="75"/>
      <c r="G3" s="96"/>
      <c r="H3" s="96"/>
      <c r="I3" s="96"/>
      <c r="J3" s="111"/>
      <c r="K3" s="96"/>
      <c r="L3" s="108"/>
      <c r="M3" s="108"/>
      <c r="N3" s="108"/>
      <c r="O3" s="108"/>
      <c r="P3" s="108"/>
      <c r="Q3" s="108"/>
    </row>
    <row r="4" spans="1:17" ht="21" customHeight="1" x14ac:dyDescent="0.5"/>
    <row r="5" spans="1:17" ht="21" customHeight="1" x14ac:dyDescent="0.5">
      <c r="A5" s="7"/>
      <c r="B5" s="7"/>
      <c r="F5" s="68"/>
      <c r="G5" s="224" t="s">
        <v>96</v>
      </c>
      <c r="H5" s="224"/>
      <c r="I5" s="224"/>
      <c r="J5" s="224"/>
      <c r="K5" s="224"/>
      <c r="L5" s="224"/>
      <c r="M5" s="224"/>
      <c r="N5" s="224"/>
      <c r="O5" s="224"/>
      <c r="P5" s="224"/>
      <c r="Q5" s="224"/>
    </row>
    <row r="6" spans="1:17" ht="21" customHeight="1" x14ac:dyDescent="0.5">
      <c r="F6" s="68"/>
      <c r="G6" s="94"/>
      <c r="H6" s="94"/>
      <c r="I6" s="94"/>
      <c r="J6" s="87"/>
      <c r="K6" s="225" t="s">
        <v>47</v>
      </c>
      <c r="L6" s="225"/>
      <c r="M6" s="225"/>
      <c r="N6" s="225"/>
      <c r="O6" s="225"/>
      <c r="P6" s="86"/>
    </row>
    <row r="7" spans="1:17" ht="21" customHeight="1" x14ac:dyDescent="0.5">
      <c r="F7" s="69"/>
      <c r="G7" s="87" t="s">
        <v>82</v>
      </c>
      <c r="H7" s="87"/>
      <c r="I7" s="87" t="s">
        <v>83</v>
      </c>
      <c r="J7" s="87"/>
      <c r="K7" s="225" t="s">
        <v>79</v>
      </c>
      <c r="L7" s="225"/>
      <c r="M7" s="225"/>
      <c r="N7" s="86"/>
      <c r="O7" s="112"/>
      <c r="P7" s="86"/>
      <c r="Q7" s="87" t="s">
        <v>80</v>
      </c>
    </row>
    <row r="8" spans="1:17" ht="21" customHeight="1" x14ac:dyDescent="0.5">
      <c r="F8" s="69"/>
      <c r="G8" s="87" t="s">
        <v>88</v>
      </c>
      <c r="H8" s="87"/>
      <c r="I8" s="87" t="s">
        <v>89</v>
      </c>
      <c r="J8" s="87"/>
      <c r="K8" s="109" t="s">
        <v>97</v>
      </c>
      <c r="L8" s="109"/>
      <c r="M8" s="109" t="s">
        <v>91</v>
      </c>
      <c r="N8" s="87"/>
      <c r="O8" s="87" t="s">
        <v>50</v>
      </c>
      <c r="P8" s="87"/>
      <c r="Q8" s="109" t="s">
        <v>95</v>
      </c>
    </row>
    <row r="9" spans="1:17" ht="21" customHeight="1" x14ac:dyDescent="0.5">
      <c r="E9" s="56" t="s">
        <v>6</v>
      </c>
      <c r="F9" s="69"/>
      <c r="G9" s="116" t="s">
        <v>7</v>
      </c>
      <c r="H9" s="115"/>
      <c r="I9" s="116" t="s">
        <v>7</v>
      </c>
      <c r="J9" s="115"/>
      <c r="K9" s="116" t="s">
        <v>7</v>
      </c>
      <c r="L9" s="115"/>
      <c r="M9" s="116" t="s">
        <v>7</v>
      </c>
      <c r="N9" s="115"/>
      <c r="O9" s="116" t="s">
        <v>7</v>
      </c>
      <c r="P9" s="115"/>
      <c r="Q9" s="116" t="s">
        <v>7</v>
      </c>
    </row>
    <row r="10" spans="1:17" ht="8.1" customHeight="1" x14ac:dyDescent="0.5">
      <c r="A10" s="57"/>
      <c r="D10" s="7"/>
      <c r="E10" s="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</row>
    <row r="11" spans="1:17" ht="21" customHeight="1" x14ac:dyDescent="0.5">
      <c r="A11" s="50" t="s">
        <v>126</v>
      </c>
      <c r="B11" s="43"/>
      <c r="C11" s="43"/>
      <c r="D11" s="50"/>
      <c r="F11" s="76"/>
      <c r="G11" s="31">
        <v>470000</v>
      </c>
      <c r="H11" s="31"/>
      <c r="I11" s="31">
        <v>267503</v>
      </c>
      <c r="J11" s="31"/>
      <c r="K11" s="31">
        <v>47000</v>
      </c>
      <c r="L11" s="31"/>
      <c r="M11" s="31">
        <v>20000</v>
      </c>
      <c r="N11" s="31"/>
      <c r="O11" s="31">
        <v>3472549</v>
      </c>
      <c r="P11" s="31"/>
      <c r="Q11" s="31">
        <f>SUM(G11:O11)</f>
        <v>4277052</v>
      </c>
    </row>
    <row r="12" spans="1:17" ht="21" customHeight="1" x14ac:dyDescent="0.5">
      <c r="A12" s="43" t="s">
        <v>128</v>
      </c>
      <c r="B12" s="43"/>
      <c r="C12" s="43"/>
      <c r="D12" s="50"/>
      <c r="F12" s="76"/>
      <c r="G12" s="31" t="s">
        <v>158</v>
      </c>
      <c r="H12" s="31"/>
      <c r="I12" s="31" t="s">
        <v>158</v>
      </c>
      <c r="J12" s="31"/>
      <c r="K12" s="31" t="s">
        <v>158</v>
      </c>
      <c r="L12" s="31"/>
      <c r="M12" s="31" t="s">
        <v>158</v>
      </c>
      <c r="N12" s="31"/>
      <c r="O12" s="31">
        <v>-658000</v>
      </c>
      <c r="P12" s="31"/>
      <c r="Q12" s="31">
        <f>SUM(G12:O12)</f>
        <v>-658000</v>
      </c>
    </row>
    <row r="13" spans="1:17" ht="21" customHeight="1" x14ac:dyDescent="0.5">
      <c r="A13" s="43" t="s">
        <v>182</v>
      </c>
      <c r="B13" s="43"/>
      <c r="C13" s="43"/>
      <c r="D13" s="50"/>
      <c r="F13" s="77"/>
      <c r="G13" s="32">
        <v>0</v>
      </c>
      <c r="H13" s="31"/>
      <c r="I13" s="32">
        <v>0</v>
      </c>
      <c r="J13" s="31"/>
      <c r="K13" s="32">
        <v>0</v>
      </c>
      <c r="L13" s="31"/>
      <c r="M13" s="32">
        <v>0</v>
      </c>
      <c r="N13" s="31"/>
      <c r="O13" s="32">
        <v>593808</v>
      </c>
      <c r="P13" s="31"/>
      <c r="Q13" s="32">
        <f>SUM(G13:O13)</f>
        <v>593808</v>
      </c>
    </row>
    <row r="14" spans="1:17" s="43" customFormat="1" ht="8.1" customHeight="1" x14ac:dyDescent="0.5">
      <c r="F14" s="58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</row>
    <row r="15" spans="1:17" ht="21" customHeight="1" thickBot="1" x14ac:dyDescent="0.55000000000000004">
      <c r="A15" s="57" t="s">
        <v>160</v>
      </c>
      <c r="B15" s="43"/>
      <c r="C15" s="43"/>
      <c r="D15" s="50"/>
      <c r="E15" s="7"/>
      <c r="G15" s="36">
        <f>SUM(G11:G13)</f>
        <v>470000</v>
      </c>
      <c r="H15" s="31"/>
      <c r="I15" s="36">
        <f>SUM(I11:I13)</f>
        <v>267503</v>
      </c>
      <c r="J15" s="31"/>
      <c r="K15" s="36">
        <f>SUM(K11:K13)</f>
        <v>47000</v>
      </c>
      <c r="L15" s="31"/>
      <c r="M15" s="36">
        <f>SUM(M11:M13)</f>
        <v>20000</v>
      </c>
      <c r="N15" s="31"/>
      <c r="O15" s="36">
        <f>SUM(O11:O13)</f>
        <v>3408357</v>
      </c>
      <c r="P15" s="31"/>
      <c r="Q15" s="36">
        <f>SUM(Q11:Q13)</f>
        <v>4212860</v>
      </c>
    </row>
    <row r="16" spans="1:17" ht="21" customHeight="1" thickTop="1" x14ac:dyDescent="0.5"/>
    <row r="17" spans="1:17" ht="21" customHeight="1" x14ac:dyDescent="0.5">
      <c r="A17" s="50" t="s">
        <v>144</v>
      </c>
      <c r="B17" s="43"/>
      <c r="C17" s="43"/>
      <c r="D17" s="50"/>
      <c r="F17" s="76"/>
      <c r="G17" s="42">
        <v>470000</v>
      </c>
      <c r="H17" s="31"/>
      <c r="I17" s="42">
        <v>267503</v>
      </c>
      <c r="J17" s="31"/>
      <c r="K17" s="42">
        <v>47000</v>
      </c>
      <c r="L17" s="31"/>
      <c r="M17" s="42">
        <v>20000</v>
      </c>
      <c r="N17" s="31"/>
      <c r="O17" s="42">
        <v>3417471</v>
      </c>
      <c r="P17" s="31"/>
      <c r="Q17" s="42">
        <f>SUM(G17:O17)</f>
        <v>4221974</v>
      </c>
    </row>
    <row r="18" spans="1:17" ht="21" customHeight="1" x14ac:dyDescent="0.5">
      <c r="A18" s="43" t="s">
        <v>128</v>
      </c>
      <c r="B18" s="43"/>
      <c r="C18" s="43"/>
      <c r="D18" s="50"/>
      <c r="E18" s="78">
        <v>16</v>
      </c>
      <c r="F18" s="76"/>
      <c r="G18" s="42">
        <v>0</v>
      </c>
      <c r="H18" s="31"/>
      <c r="I18" s="42">
        <v>0</v>
      </c>
      <c r="J18" s="31"/>
      <c r="K18" s="42">
        <v>0</v>
      </c>
      <c r="L18" s="31"/>
      <c r="M18" s="42">
        <v>0</v>
      </c>
      <c r="N18" s="31"/>
      <c r="O18" s="42">
        <v>-423000</v>
      </c>
      <c r="P18" s="31"/>
      <c r="Q18" s="42">
        <f>SUM(G18:O18)</f>
        <v>-423000</v>
      </c>
    </row>
    <row r="19" spans="1:17" ht="21" customHeight="1" x14ac:dyDescent="0.5">
      <c r="A19" s="43" t="s">
        <v>182</v>
      </c>
      <c r="B19" s="43"/>
      <c r="C19" s="43"/>
      <c r="D19" s="50"/>
      <c r="F19" s="77"/>
      <c r="G19" s="39">
        <v>0</v>
      </c>
      <c r="H19" s="31"/>
      <c r="I19" s="39">
        <v>0</v>
      </c>
      <c r="J19" s="31"/>
      <c r="K19" s="39">
        <v>0</v>
      </c>
      <c r="L19" s="31"/>
      <c r="M19" s="39">
        <v>0</v>
      </c>
      <c r="N19" s="31"/>
      <c r="O19" s="39">
        <v>744616</v>
      </c>
      <c r="P19" s="31"/>
      <c r="Q19" s="39">
        <f>SUM(G19:O19)</f>
        <v>744616</v>
      </c>
    </row>
    <row r="20" spans="1:17" s="43" customFormat="1" ht="8.1" customHeight="1" x14ac:dyDescent="0.5">
      <c r="F20" s="58"/>
      <c r="G20" s="42"/>
      <c r="H20" s="31"/>
      <c r="I20" s="42"/>
      <c r="J20" s="31"/>
      <c r="K20" s="42"/>
      <c r="L20" s="31"/>
      <c r="M20" s="42"/>
      <c r="N20" s="31"/>
      <c r="O20" s="42"/>
      <c r="P20" s="31"/>
      <c r="Q20" s="42"/>
    </row>
    <row r="21" spans="1:17" ht="21" customHeight="1" thickBot="1" x14ac:dyDescent="0.55000000000000004">
      <c r="A21" s="57" t="s">
        <v>169</v>
      </c>
      <c r="B21" s="43"/>
      <c r="C21" s="43"/>
      <c r="D21" s="50"/>
      <c r="E21" s="7"/>
      <c r="G21" s="37">
        <f>SUM(G17:G19)</f>
        <v>470000</v>
      </c>
      <c r="H21" s="31"/>
      <c r="I21" s="37">
        <f>SUM(I17:I19)</f>
        <v>267503</v>
      </c>
      <c r="J21" s="31"/>
      <c r="K21" s="37">
        <f>SUM(K17:K19)</f>
        <v>47000</v>
      </c>
      <c r="L21" s="31"/>
      <c r="M21" s="37">
        <f>SUM(M17:M19)</f>
        <v>20000</v>
      </c>
      <c r="N21" s="31"/>
      <c r="O21" s="37">
        <f>SUM(O17:O19)</f>
        <v>3739087</v>
      </c>
      <c r="P21" s="31"/>
      <c r="Q21" s="37">
        <f>SUM(Q17:Q19)</f>
        <v>4543590</v>
      </c>
    </row>
    <row r="22" spans="1:17" ht="21" customHeight="1" thickTop="1" x14ac:dyDescent="0.5"/>
    <row r="23" spans="1:17" ht="21" customHeight="1" x14ac:dyDescent="0.5"/>
    <row r="24" spans="1:17" ht="21" customHeight="1" x14ac:dyDescent="0.5"/>
    <row r="25" spans="1:17" ht="21" customHeight="1" x14ac:dyDescent="0.5"/>
    <row r="26" spans="1:17" ht="21" customHeight="1" x14ac:dyDescent="0.5"/>
    <row r="27" spans="1:17" ht="19.5" customHeight="1" x14ac:dyDescent="0.5"/>
    <row r="28" spans="1:17" ht="21.75" customHeight="1" x14ac:dyDescent="0.5">
      <c r="A28" s="73" t="str">
        <f>'8'!A29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28" s="73"/>
      <c r="C28" s="73"/>
      <c r="D28" s="73"/>
      <c r="E28" s="73"/>
      <c r="F28" s="75"/>
      <c r="G28" s="96"/>
      <c r="H28" s="96"/>
      <c r="I28" s="96"/>
      <c r="J28" s="111"/>
      <c r="K28" s="96"/>
      <c r="L28" s="108"/>
      <c r="M28" s="108"/>
      <c r="N28" s="108"/>
      <c r="O28" s="108"/>
      <c r="P28" s="108"/>
      <c r="Q28" s="108"/>
    </row>
  </sheetData>
  <mergeCells count="3">
    <mergeCell ref="G5:Q5"/>
    <mergeCell ref="K6:O6"/>
    <mergeCell ref="K7:M7"/>
  </mergeCells>
  <pageMargins left="1" right="1" top="0.5" bottom="0.6" header="0.49" footer="0.4"/>
  <pageSetup paperSize="9" firstPageNumber="9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EF84C-AAEA-48A7-BFEC-D213DBA437EC}">
  <dimension ref="A1:M105"/>
  <sheetViews>
    <sheetView tabSelected="1" topLeftCell="A84" zoomScaleNormal="100" zoomScaleSheetLayoutView="85" workbookViewId="0">
      <selection activeCell="R101" sqref="R101"/>
    </sheetView>
  </sheetViews>
  <sheetFormatPr defaultColWidth="9.140625" defaultRowHeight="21.75" customHeight="1" x14ac:dyDescent="0.5"/>
  <cols>
    <col min="1" max="3" width="1.28515625" style="68" customWidth="1"/>
    <col min="4" max="4" width="39.5703125" style="68" customWidth="1"/>
    <col min="5" max="5" width="7.7109375" style="78" customWidth="1"/>
    <col min="6" max="6" width="0.85546875" style="68" customWidth="1"/>
    <col min="7" max="7" width="15.28515625" style="94" customWidth="1"/>
    <col min="8" max="8" width="0.85546875" style="94" customWidth="1"/>
    <col min="9" max="9" width="15.28515625" style="113" customWidth="1"/>
    <col min="10" max="10" width="0.85546875" style="94" customWidth="1"/>
    <col min="11" max="11" width="15.28515625" style="94" customWidth="1"/>
    <col min="12" max="12" width="0.85546875" style="110" customWidth="1"/>
    <col min="13" max="13" width="15.28515625" style="113" customWidth="1"/>
    <col min="14" max="16384" width="9.140625" style="68"/>
  </cols>
  <sheetData>
    <row r="1" spans="1:13" ht="21.75" customHeight="1" x14ac:dyDescent="0.5">
      <c r="A1" s="7" t="s">
        <v>0</v>
      </c>
    </row>
    <row r="2" spans="1:13" ht="21.75" customHeight="1" x14ac:dyDescent="0.5">
      <c r="A2" s="7" t="s">
        <v>98</v>
      </c>
    </row>
    <row r="3" spans="1:13" ht="21.75" customHeight="1" x14ac:dyDescent="0.5">
      <c r="A3" s="67" t="str">
        <f>'9'!A3</f>
        <v>สำหรับรอบระยะเวลาหกเดือนสิ้นสุดวันที่ 30 มิถุนายน พ.ศ. 2567</v>
      </c>
      <c r="B3" s="73"/>
      <c r="C3" s="73"/>
      <c r="D3" s="73"/>
      <c r="E3" s="79"/>
      <c r="F3" s="73"/>
      <c r="G3" s="108"/>
      <c r="H3" s="108"/>
      <c r="I3" s="114"/>
      <c r="J3" s="108"/>
      <c r="K3" s="108"/>
      <c r="L3" s="111"/>
      <c r="M3" s="114"/>
    </row>
    <row r="4" spans="1:13" ht="18.95" customHeight="1" x14ac:dyDescent="0.5"/>
    <row r="5" spans="1:13" ht="18.95" customHeight="1" x14ac:dyDescent="0.5">
      <c r="G5" s="226" t="s">
        <v>1</v>
      </c>
      <c r="H5" s="226"/>
      <c r="I5" s="226"/>
      <c r="K5" s="226" t="s">
        <v>2</v>
      </c>
      <c r="L5" s="226"/>
      <c r="M5" s="226"/>
    </row>
    <row r="6" spans="1:13" ht="18.95" customHeight="1" x14ac:dyDescent="0.5">
      <c r="A6" s="7"/>
      <c r="E6" s="69"/>
      <c r="F6" s="69"/>
      <c r="G6" s="87" t="s">
        <v>3</v>
      </c>
      <c r="H6" s="87"/>
      <c r="I6" s="115" t="s">
        <v>3</v>
      </c>
      <c r="J6" s="87"/>
      <c r="K6" s="87" t="s">
        <v>3</v>
      </c>
      <c r="L6" s="87"/>
      <c r="M6" s="115" t="s">
        <v>3</v>
      </c>
    </row>
    <row r="7" spans="1:13" ht="18.95" customHeight="1" x14ac:dyDescent="0.5">
      <c r="A7" s="7"/>
      <c r="E7" s="69"/>
      <c r="F7" s="69"/>
      <c r="G7" s="6" t="s">
        <v>155</v>
      </c>
      <c r="H7" s="87"/>
      <c r="I7" s="131" t="s">
        <v>155</v>
      </c>
      <c r="J7" s="87"/>
      <c r="K7" s="6" t="s">
        <v>155</v>
      </c>
      <c r="L7" s="87"/>
      <c r="M7" s="131" t="s">
        <v>155</v>
      </c>
    </row>
    <row r="8" spans="1:13" ht="18.95" customHeight="1" x14ac:dyDescent="0.5">
      <c r="G8" s="87" t="s">
        <v>143</v>
      </c>
      <c r="H8" s="87"/>
      <c r="I8" s="115" t="s">
        <v>125</v>
      </c>
      <c r="J8" s="87"/>
      <c r="K8" s="87" t="s">
        <v>143</v>
      </c>
      <c r="L8" s="87"/>
      <c r="M8" s="115" t="s">
        <v>125</v>
      </c>
    </row>
    <row r="9" spans="1:13" ht="18.95" customHeight="1" x14ac:dyDescent="0.5">
      <c r="E9" s="80" t="s">
        <v>6</v>
      </c>
      <c r="G9" s="218" t="s">
        <v>99</v>
      </c>
      <c r="I9" s="116" t="s">
        <v>99</v>
      </c>
      <c r="J9" s="87"/>
      <c r="K9" s="218" t="s">
        <v>99</v>
      </c>
      <c r="L9" s="87"/>
      <c r="M9" s="116" t="s">
        <v>99</v>
      </c>
    </row>
    <row r="10" spans="1:13" ht="18.95" customHeight="1" x14ac:dyDescent="0.5">
      <c r="A10" s="7" t="s">
        <v>100</v>
      </c>
      <c r="G10" s="93"/>
      <c r="K10" s="93"/>
    </row>
    <row r="11" spans="1:13" ht="18.95" customHeight="1" x14ac:dyDescent="0.5">
      <c r="A11" s="68" t="s">
        <v>64</v>
      </c>
      <c r="G11" s="22">
        <v>1039347</v>
      </c>
      <c r="H11" s="14"/>
      <c r="I11" s="14">
        <v>810127</v>
      </c>
      <c r="J11" s="184"/>
      <c r="K11" s="185">
        <v>952807</v>
      </c>
      <c r="L11" s="186"/>
      <c r="M11" s="184">
        <v>732572</v>
      </c>
    </row>
    <row r="12" spans="1:13" ht="18.95" customHeight="1" x14ac:dyDescent="0.5">
      <c r="A12" s="68" t="s">
        <v>101</v>
      </c>
      <c r="G12" s="22"/>
      <c r="H12" s="14"/>
      <c r="I12" s="14"/>
      <c r="J12" s="14"/>
      <c r="K12" s="29"/>
      <c r="L12" s="28"/>
      <c r="M12" s="28"/>
    </row>
    <row r="13" spans="1:13" ht="18.95" customHeight="1" x14ac:dyDescent="0.5">
      <c r="B13" s="68" t="s">
        <v>161</v>
      </c>
      <c r="G13" s="22"/>
      <c r="H13" s="14"/>
      <c r="I13" s="14"/>
      <c r="J13" s="14"/>
      <c r="K13" s="29"/>
      <c r="L13" s="28"/>
      <c r="M13" s="28"/>
    </row>
    <row r="14" spans="1:13" ht="18.95" customHeight="1" x14ac:dyDescent="0.5">
      <c r="C14" s="68" t="s">
        <v>102</v>
      </c>
      <c r="G14" s="22">
        <v>-3139</v>
      </c>
      <c r="H14" s="14"/>
      <c r="I14" s="14">
        <v>499</v>
      </c>
      <c r="J14" s="184"/>
      <c r="K14" s="187">
        <v>-3139</v>
      </c>
      <c r="L14" s="186"/>
      <c r="M14" s="186">
        <v>499</v>
      </c>
    </row>
    <row r="15" spans="1:13" ht="18.95" customHeight="1" x14ac:dyDescent="0.5">
      <c r="B15" s="68" t="s">
        <v>162</v>
      </c>
      <c r="G15" s="22">
        <v>19038</v>
      </c>
      <c r="H15" s="14"/>
      <c r="I15" s="14">
        <v>13623</v>
      </c>
      <c r="J15" s="184"/>
      <c r="K15" s="187">
        <v>19038</v>
      </c>
      <c r="L15" s="186"/>
      <c r="M15" s="186">
        <v>13623</v>
      </c>
    </row>
    <row r="16" spans="1:13" ht="18.95" customHeight="1" x14ac:dyDescent="0.5">
      <c r="B16" s="68" t="s">
        <v>138</v>
      </c>
      <c r="G16" s="29">
        <v>870</v>
      </c>
      <c r="H16" s="14"/>
      <c r="I16" s="28">
        <v>1749</v>
      </c>
      <c r="J16" s="184"/>
      <c r="K16" s="187">
        <v>0</v>
      </c>
      <c r="L16" s="186"/>
      <c r="M16" s="186">
        <v>0</v>
      </c>
    </row>
    <row r="17" spans="1:13" ht="18.95" customHeight="1" x14ac:dyDescent="0.5">
      <c r="B17" s="188" t="s">
        <v>103</v>
      </c>
      <c r="C17" s="188"/>
      <c r="G17" s="22">
        <v>115546</v>
      </c>
      <c r="H17" s="14"/>
      <c r="I17" s="14">
        <v>111085</v>
      </c>
      <c r="J17" s="184"/>
      <c r="K17" s="185">
        <v>89222</v>
      </c>
      <c r="L17" s="186"/>
      <c r="M17" s="184">
        <v>89019</v>
      </c>
    </row>
    <row r="18" spans="1:13" ht="18.95" customHeight="1" x14ac:dyDescent="0.5">
      <c r="B18" s="188" t="s">
        <v>189</v>
      </c>
      <c r="C18" s="188"/>
      <c r="G18" s="22"/>
      <c r="H18" s="14"/>
      <c r="I18" s="14"/>
      <c r="J18" s="184"/>
      <c r="K18" s="187"/>
      <c r="L18" s="186"/>
      <c r="M18" s="186"/>
    </row>
    <row r="19" spans="1:13" ht="18.95" customHeight="1" x14ac:dyDescent="0.5">
      <c r="B19" s="188"/>
      <c r="C19" s="68" t="s">
        <v>183</v>
      </c>
      <c r="G19" s="22">
        <v>-2663</v>
      </c>
      <c r="H19" s="14"/>
      <c r="I19" s="14">
        <v>-5032</v>
      </c>
      <c r="J19" s="184"/>
      <c r="K19" s="22">
        <v>-2663</v>
      </c>
      <c r="L19" s="186"/>
      <c r="M19" s="186">
        <v>-5032</v>
      </c>
    </row>
    <row r="20" spans="1:13" ht="18.95" customHeight="1" x14ac:dyDescent="0.5">
      <c r="B20" s="188" t="s">
        <v>147</v>
      </c>
      <c r="C20" s="188"/>
      <c r="G20" s="29">
        <v>3314</v>
      </c>
      <c r="H20" s="14"/>
      <c r="I20" s="28">
        <v>371</v>
      </c>
      <c r="J20" s="184"/>
      <c r="K20" s="187">
        <v>-8303</v>
      </c>
      <c r="L20" s="186"/>
      <c r="M20" s="186">
        <v>-4779</v>
      </c>
    </row>
    <row r="21" spans="1:13" ht="18.95" customHeight="1" x14ac:dyDescent="0.5">
      <c r="B21" s="188" t="s">
        <v>36</v>
      </c>
      <c r="C21" s="188"/>
      <c r="E21" s="78">
        <v>14</v>
      </c>
      <c r="G21" s="189">
        <v>14161</v>
      </c>
      <c r="H21" s="14"/>
      <c r="I21" s="23">
        <v>9803</v>
      </c>
      <c r="J21" s="184"/>
      <c r="K21" s="187">
        <v>14161</v>
      </c>
      <c r="L21" s="190"/>
      <c r="M21" s="186">
        <v>9803</v>
      </c>
    </row>
    <row r="22" spans="1:13" ht="18.95" customHeight="1" x14ac:dyDescent="0.5">
      <c r="B22" s="68" t="s">
        <v>104</v>
      </c>
      <c r="G22" s="189">
        <v>-6068</v>
      </c>
      <c r="H22" s="14"/>
      <c r="I22" s="23">
        <v>-5498</v>
      </c>
      <c r="J22" s="184"/>
      <c r="K22" s="191">
        <v>-8412</v>
      </c>
      <c r="L22" s="186"/>
      <c r="M22" s="190">
        <v>-6326</v>
      </c>
    </row>
    <row r="23" spans="1:13" ht="18.95" customHeight="1" x14ac:dyDescent="0.5">
      <c r="B23" s="68" t="s">
        <v>140</v>
      </c>
      <c r="G23" s="25">
        <v>2558</v>
      </c>
      <c r="H23" s="14"/>
      <c r="I23" s="144">
        <v>2474</v>
      </c>
      <c r="J23" s="184"/>
      <c r="K23" s="192">
        <v>0</v>
      </c>
      <c r="L23" s="186"/>
      <c r="M23" s="193" t="s">
        <v>158</v>
      </c>
    </row>
    <row r="24" spans="1:13" ht="6" customHeight="1" x14ac:dyDescent="0.5">
      <c r="G24" s="194"/>
      <c r="H24" s="195"/>
      <c r="I24" s="196"/>
      <c r="J24" s="196"/>
      <c r="K24" s="194"/>
      <c r="L24" s="197"/>
      <c r="M24" s="196"/>
    </row>
    <row r="25" spans="1:13" ht="18.95" customHeight="1" x14ac:dyDescent="0.5">
      <c r="A25" s="68" t="s">
        <v>106</v>
      </c>
      <c r="G25" s="29">
        <f>SUM(G11:G23)</f>
        <v>1182964</v>
      </c>
      <c r="H25" s="14"/>
      <c r="I25" s="28">
        <f>SUM(I11:I23)</f>
        <v>939201</v>
      </c>
      <c r="J25" s="28"/>
      <c r="K25" s="29">
        <f>SUM(K11:K23)</f>
        <v>1052711</v>
      </c>
      <c r="L25" s="198"/>
      <c r="M25" s="28">
        <f>SUM(M11:M23)</f>
        <v>829379</v>
      </c>
    </row>
    <row r="26" spans="1:13" ht="18.95" customHeight="1" x14ac:dyDescent="0.5">
      <c r="C26" s="68" t="s">
        <v>107</v>
      </c>
      <c r="G26" s="29"/>
      <c r="H26" s="14"/>
      <c r="I26" s="28"/>
      <c r="J26" s="28"/>
      <c r="K26" s="29"/>
      <c r="L26" s="198"/>
      <c r="M26" s="28"/>
    </row>
    <row r="27" spans="1:13" ht="18.95" customHeight="1" x14ac:dyDescent="0.5">
      <c r="C27" s="199" t="s">
        <v>163</v>
      </c>
      <c r="G27" s="22">
        <v>-113763</v>
      </c>
      <c r="H27" s="14"/>
      <c r="I27" s="14">
        <v>72444</v>
      </c>
      <c r="J27" s="184"/>
      <c r="K27" s="185">
        <v>-48455</v>
      </c>
      <c r="L27" s="200"/>
      <c r="M27" s="184">
        <v>426</v>
      </c>
    </row>
    <row r="28" spans="1:13" ht="18.95" customHeight="1" x14ac:dyDescent="0.5">
      <c r="C28" s="199" t="s">
        <v>108</v>
      </c>
      <c r="G28" s="22">
        <v>-266885</v>
      </c>
      <c r="H28" s="14"/>
      <c r="I28" s="14">
        <v>-244226</v>
      </c>
      <c r="J28" s="184"/>
      <c r="K28" s="185">
        <v>-321661</v>
      </c>
      <c r="L28" s="200"/>
      <c r="M28" s="184">
        <v>-216382</v>
      </c>
    </row>
    <row r="29" spans="1:13" ht="18.95" customHeight="1" x14ac:dyDescent="0.5">
      <c r="C29" s="199" t="s">
        <v>109</v>
      </c>
      <c r="G29" s="22">
        <v>-3334</v>
      </c>
      <c r="H29" s="14"/>
      <c r="I29" s="14">
        <v>-5770</v>
      </c>
      <c r="J29" s="184"/>
      <c r="K29" s="185">
        <v>-3334</v>
      </c>
      <c r="L29" s="200"/>
      <c r="M29" s="184">
        <v>-5770</v>
      </c>
    </row>
    <row r="30" spans="1:13" ht="18.95" customHeight="1" x14ac:dyDescent="0.5">
      <c r="C30" s="199" t="s">
        <v>110</v>
      </c>
      <c r="G30" s="22">
        <v>-10013</v>
      </c>
      <c r="H30" s="14"/>
      <c r="I30" s="14">
        <v>8297</v>
      </c>
      <c r="J30" s="184"/>
      <c r="K30" s="185">
        <v>-5521</v>
      </c>
      <c r="L30" s="200"/>
      <c r="M30" s="184">
        <v>9004</v>
      </c>
    </row>
    <row r="31" spans="1:13" ht="18.95" customHeight="1" x14ac:dyDescent="0.5">
      <c r="C31" s="199" t="s">
        <v>111</v>
      </c>
      <c r="G31" s="22">
        <v>-6553</v>
      </c>
      <c r="H31" s="14"/>
      <c r="I31" s="14">
        <v>2884</v>
      </c>
      <c r="J31" s="184"/>
      <c r="K31" s="185">
        <v>838</v>
      </c>
      <c r="L31" s="200"/>
      <c r="M31" s="184">
        <v>-4380</v>
      </c>
    </row>
    <row r="32" spans="1:13" ht="18.95" customHeight="1" x14ac:dyDescent="0.5">
      <c r="C32" s="199" t="s">
        <v>164</v>
      </c>
      <c r="G32" s="22">
        <v>124701</v>
      </c>
      <c r="H32" s="14"/>
      <c r="I32" s="14">
        <v>9959</v>
      </c>
      <c r="J32" s="184"/>
      <c r="K32" s="185">
        <v>124007</v>
      </c>
      <c r="L32" s="200"/>
      <c r="M32" s="184">
        <v>37462</v>
      </c>
    </row>
    <row r="33" spans="1:13" ht="18.95" customHeight="1" x14ac:dyDescent="0.5">
      <c r="C33" s="199" t="s">
        <v>112</v>
      </c>
      <c r="G33" s="22">
        <v>-8308</v>
      </c>
      <c r="H33" s="14"/>
      <c r="I33" s="14">
        <v>26222</v>
      </c>
      <c r="J33" s="184"/>
      <c r="K33" s="185">
        <v>-8308</v>
      </c>
      <c r="L33" s="200"/>
      <c r="M33" s="184">
        <v>26222</v>
      </c>
    </row>
    <row r="34" spans="1:13" ht="18.95" customHeight="1" x14ac:dyDescent="0.5">
      <c r="C34" s="199" t="s">
        <v>113</v>
      </c>
      <c r="G34" s="25">
        <v>-5346</v>
      </c>
      <c r="H34" s="23"/>
      <c r="I34" s="144">
        <v>-18343</v>
      </c>
      <c r="J34" s="201"/>
      <c r="K34" s="202">
        <v>-5366</v>
      </c>
      <c r="L34" s="203"/>
      <c r="M34" s="204">
        <v>-16204</v>
      </c>
    </row>
    <row r="35" spans="1:13" ht="6" customHeight="1" x14ac:dyDescent="0.5">
      <c r="G35" s="189"/>
      <c r="H35" s="14"/>
      <c r="I35" s="23"/>
      <c r="J35" s="23"/>
      <c r="K35" s="189"/>
      <c r="L35" s="198"/>
      <c r="M35" s="23"/>
    </row>
    <row r="36" spans="1:13" ht="18.95" customHeight="1" x14ac:dyDescent="0.5">
      <c r="A36" s="68" t="s">
        <v>165</v>
      </c>
      <c r="B36" s="205"/>
      <c r="D36" s="188"/>
      <c r="G36" s="189">
        <f>SUM(G25:G34)</f>
        <v>893463</v>
      </c>
      <c r="H36" s="14"/>
      <c r="I36" s="23">
        <f>SUM(I25:I34)</f>
        <v>790668</v>
      </c>
      <c r="J36" s="23"/>
      <c r="K36" s="189">
        <f>SUM(K25:K34)</f>
        <v>784911</v>
      </c>
      <c r="L36" s="198"/>
      <c r="M36" s="23">
        <f>SUM(M25:M34)</f>
        <v>659757</v>
      </c>
    </row>
    <row r="37" spans="1:13" ht="18.95" customHeight="1" x14ac:dyDescent="0.5">
      <c r="A37" s="206"/>
      <c r="B37" s="206" t="s">
        <v>114</v>
      </c>
      <c r="G37" s="39">
        <v>-87320</v>
      </c>
      <c r="H37" s="14"/>
      <c r="I37" s="32">
        <v>-104904</v>
      </c>
      <c r="J37" s="186"/>
      <c r="K37" s="192">
        <v>-54634</v>
      </c>
      <c r="L37" s="200"/>
      <c r="M37" s="193">
        <v>-99681</v>
      </c>
    </row>
    <row r="38" spans="1:13" ht="6" customHeight="1" x14ac:dyDescent="0.5">
      <c r="G38" s="189"/>
      <c r="H38" s="14"/>
      <c r="I38" s="23"/>
      <c r="J38" s="23"/>
      <c r="K38" s="189"/>
      <c r="L38" s="198"/>
      <c r="M38" s="23"/>
    </row>
    <row r="39" spans="1:13" s="7" customFormat="1" ht="18.95" customHeight="1" x14ac:dyDescent="0.5">
      <c r="A39" s="7" t="s">
        <v>166</v>
      </c>
      <c r="E39" s="207"/>
      <c r="G39" s="39">
        <f>SUM(G36:G37)</f>
        <v>806143</v>
      </c>
      <c r="H39" s="41"/>
      <c r="I39" s="32">
        <f>SUM(I36:I37)</f>
        <v>685764</v>
      </c>
      <c r="J39" s="31"/>
      <c r="K39" s="39">
        <f>SUM(K36:K37)</f>
        <v>730277</v>
      </c>
      <c r="L39" s="198"/>
      <c r="M39" s="32">
        <f>SUM(M36:M37)</f>
        <v>560076</v>
      </c>
    </row>
    <row r="40" spans="1:13" s="7" customFormat="1" ht="18.95" customHeight="1" x14ac:dyDescent="0.5">
      <c r="E40" s="207"/>
      <c r="G40" s="98"/>
      <c r="H40" s="41"/>
      <c r="I40" s="117"/>
      <c r="J40" s="31"/>
      <c r="K40" s="98"/>
      <c r="L40" s="198"/>
      <c r="M40" s="117"/>
    </row>
    <row r="41" spans="1:13" s="7" customFormat="1" ht="18.95" customHeight="1" x14ac:dyDescent="0.5">
      <c r="E41" s="207"/>
      <c r="G41" s="98"/>
      <c r="H41" s="41"/>
      <c r="I41" s="117"/>
      <c r="J41" s="31"/>
      <c r="K41" s="98"/>
      <c r="L41" s="198"/>
      <c r="M41" s="117"/>
    </row>
    <row r="42" spans="1:13" s="7" customFormat="1" ht="18.95" customHeight="1" x14ac:dyDescent="0.5">
      <c r="E42" s="207"/>
      <c r="G42" s="98"/>
      <c r="H42" s="41"/>
      <c r="I42" s="117"/>
      <c r="J42" s="31"/>
      <c r="K42" s="98"/>
      <c r="L42" s="198"/>
      <c r="M42" s="117"/>
    </row>
    <row r="43" spans="1:13" s="7" customFormat="1" ht="18.95" customHeight="1" x14ac:dyDescent="0.5">
      <c r="E43" s="207"/>
      <c r="G43" s="98"/>
      <c r="H43" s="41"/>
      <c r="I43" s="117"/>
      <c r="J43" s="31"/>
      <c r="K43" s="98"/>
      <c r="L43" s="198"/>
      <c r="M43" s="117"/>
    </row>
    <row r="44" spans="1:13" s="7" customFormat="1" ht="18.95" customHeight="1" x14ac:dyDescent="0.5">
      <c r="E44" s="207"/>
      <c r="G44" s="98"/>
      <c r="H44" s="41"/>
      <c r="I44" s="117"/>
      <c r="J44" s="31"/>
      <c r="K44" s="98"/>
      <c r="L44" s="198"/>
      <c r="M44" s="117"/>
    </row>
    <row r="45" spans="1:13" s="7" customFormat="1" ht="18.95" customHeight="1" x14ac:dyDescent="0.5">
      <c r="E45" s="207"/>
      <c r="G45" s="98"/>
      <c r="H45" s="41"/>
      <c r="I45" s="117"/>
      <c r="J45" s="31"/>
      <c r="K45" s="98"/>
      <c r="L45" s="198"/>
      <c r="M45" s="117"/>
    </row>
    <row r="46" spans="1:13" s="7" customFormat="1" ht="18.95" customHeight="1" x14ac:dyDescent="0.5">
      <c r="E46" s="207"/>
      <c r="G46" s="98"/>
      <c r="H46" s="41"/>
      <c r="I46" s="117"/>
      <c r="J46" s="31"/>
      <c r="K46" s="98"/>
      <c r="L46" s="198"/>
      <c r="M46" s="117"/>
    </row>
    <row r="47" spans="1:13" s="7" customFormat="1" ht="18.95" customHeight="1" x14ac:dyDescent="0.5">
      <c r="E47" s="207"/>
      <c r="G47" s="98"/>
      <c r="H47" s="41"/>
      <c r="I47" s="117"/>
      <c r="J47" s="31"/>
      <c r="K47" s="98"/>
      <c r="L47" s="198"/>
      <c r="M47" s="117"/>
    </row>
    <row r="48" spans="1:13" s="7" customFormat="1" ht="18.95" customHeight="1" x14ac:dyDescent="0.5">
      <c r="E48" s="207"/>
      <c r="G48" s="98"/>
      <c r="H48" s="41"/>
      <c r="I48" s="117"/>
      <c r="J48" s="31"/>
      <c r="K48" s="98"/>
      <c r="L48" s="198"/>
      <c r="M48" s="117"/>
    </row>
    <row r="49" spans="1:13" s="7" customFormat="1" ht="18.95" customHeight="1" x14ac:dyDescent="0.5">
      <c r="E49" s="207"/>
      <c r="G49" s="98"/>
      <c r="H49" s="41"/>
      <c r="I49" s="117"/>
      <c r="J49" s="31"/>
      <c r="K49" s="98"/>
      <c r="L49" s="198"/>
      <c r="M49" s="117"/>
    </row>
    <row r="50" spans="1:13" s="7" customFormat="1" ht="18.95" customHeight="1" x14ac:dyDescent="0.5">
      <c r="E50" s="207"/>
      <c r="G50" s="98"/>
      <c r="H50" s="41"/>
      <c r="I50" s="117"/>
      <c r="J50" s="31"/>
      <c r="K50" s="98"/>
      <c r="L50" s="198"/>
      <c r="M50" s="117"/>
    </row>
    <row r="51" spans="1:13" s="7" customFormat="1" ht="17.25" customHeight="1" x14ac:dyDescent="0.5">
      <c r="E51" s="207"/>
      <c r="G51" s="98"/>
      <c r="H51" s="41"/>
      <c r="I51" s="117"/>
      <c r="J51" s="31"/>
      <c r="K51" s="98"/>
      <c r="L51" s="198"/>
      <c r="M51" s="117"/>
    </row>
    <row r="52" spans="1:13" s="7" customFormat="1" ht="21.75" customHeight="1" x14ac:dyDescent="0.5">
      <c r="A52" s="73" t="str">
        <f>'9'!A28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52" s="67"/>
      <c r="C52" s="67"/>
      <c r="D52" s="67"/>
      <c r="E52" s="80"/>
      <c r="F52" s="67"/>
      <c r="G52" s="96"/>
      <c r="H52" s="208"/>
      <c r="I52" s="120"/>
      <c r="J52" s="96"/>
      <c r="K52" s="96"/>
      <c r="L52" s="111"/>
      <c r="M52" s="120"/>
    </row>
    <row r="53" spans="1:13" ht="21.75" customHeight="1" x14ac:dyDescent="0.5">
      <c r="A53" s="7" t="s">
        <v>0</v>
      </c>
    </row>
    <row r="54" spans="1:13" ht="21.75" customHeight="1" x14ac:dyDescent="0.5">
      <c r="A54" s="7" t="s">
        <v>115</v>
      </c>
    </row>
    <row r="55" spans="1:13" ht="21.75" customHeight="1" x14ac:dyDescent="0.5">
      <c r="A55" s="67" t="str">
        <f>A3</f>
        <v>สำหรับรอบระยะเวลาหกเดือนสิ้นสุดวันที่ 30 มิถุนายน พ.ศ. 2567</v>
      </c>
      <c r="B55" s="73"/>
      <c r="C55" s="73"/>
      <c r="D55" s="73"/>
      <c r="E55" s="79"/>
      <c r="F55" s="73"/>
      <c r="G55" s="108"/>
      <c r="H55" s="108"/>
      <c r="I55" s="114"/>
      <c r="J55" s="108"/>
      <c r="K55" s="108"/>
      <c r="L55" s="111"/>
      <c r="M55" s="114"/>
    </row>
    <row r="56" spans="1:13" ht="18.95" customHeight="1" x14ac:dyDescent="0.5"/>
    <row r="57" spans="1:13" ht="18.95" customHeight="1" x14ac:dyDescent="0.5">
      <c r="G57" s="226" t="s">
        <v>1</v>
      </c>
      <c r="H57" s="226"/>
      <c r="I57" s="226"/>
      <c r="K57" s="226" t="s">
        <v>2</v>
      </c>
      <c r="L57" s="226"/>
      <c r="M57" s="226"/>
    </row>
    <row r="58" spans="1:13" ht="18.95" customHeight="1" x14ac:dyDescent="0.5">
      <c r="A58" s="7"/>
      <c r="E58" s="69"/>
      <c r="F58" s="69"/>
      <c r="G58" s="87" t="s">
        <v>3</v>
      </c>
      <c r="H58" s="86"/>
      <c r="I58" s="115" t="s">
        <v>3</v>
      </c>
      <c r="J58" s="86"/>
      <c r="K58" s="87" t="s">
        <v>3</v>
      </c>
      <c r="L58" s="87"/>
      <c r="M58" s="115" t="s">
        <v>3</v>
      </c>
    </row>
    <row r="59" spans="1:13" ht="18.95" customHeight="1" x14ac:dyDescent="0.5">
      <c r="A59" s="7"/>
      <c r="E59" s="69"/>
      <c r="F59" s="69"/>
      <c r="G59" s="6" t="s">
        <v>155</v>
      </c>
      <c r="H59" s="87"/>
      <c r="I59" s="131" t="s">
        <v>155</v>
      </c>
      <c r="J59" s="87"/>
      <c r="K59" s="6" t="s">
        <v>155</v>
      </c>
      <c r="L59" s="87"/>
      <c r="M59" s="131" t="s">
        <v>155</v>
      </c>
    </row>
    <row r="60" spans="1:13" ht="18.95" customHeight="1" x14ac:dyDescent="0.5">
      <c r="G60" s="87" t="s">
        <v>143</v>
      </c>
      <c r="H60" s="87"/>
      <c r="I60" s="115" t="s">
        <v>125</v>
      </c>
      <c r="J60" s="87"/>
      <c r="K60" s="87" t="s">
        <v>143</v>
      </c>
      <c r="L60" s="87"/>
      <c r="M60" s="115" t="s">
        <v>125</v>
      </c>
    </row>
    <row r="61" spans="1:13" ht="18.95" customHeight="1" x14ac:dyDescent="0.5">
      <c r="E61" s="80" t="s">
        <v>6</v>
      </c>
      <c r="G61" s="218" t="s">
        <v>99</v>
      </c>
      <c r="I61" s="116" t="s">
        <v>99</v>
      </c>
      <c r="J61" s="87"/>
      <c r="K61" s="218" t="s">
        <v>99</v>
      </c>
      <c r="L61" s="87"/>
      <c r="M61" s="116" t="s">
        <v>99</v>
      </c>
    </row>
    <row r="62" spans="1:13" ht="18.95" customHeight="1" x14ac:dyDescent="0.5">
      <c r="A62" s="7" t="s">
        <v>116</v>
      </c>
      <c r="G62" s="93"/>
      <c r="K62" s="93"/>
    </row>
    <row r="63" spans="1:13" ht="18.95" customHeight="1" x14ac:dyDescent="0.5">
      <c r="A63" s="68" t="s">
        <v>184</v>
      </c>
      <c r="G63" s="93"/>
      <c r="K63" s="93"/>
    </row>
    <row r="64" spans="1:13" ht="18.95" customHeight="1" x14ac:dyDescent="0.5">
      <c r="C64" s="68" t="s">
        <v>151</v>
      </c>
      <c r="G64" s="93">
        <v>-30000</v>
      </c>
      <c r="I64" s="113">
        <v>-20000</v>
      </c>
      <c r="J64" s="98"/>
      <c r="K64" s="97">
        <v>-30000</v>
      </c>
      <c r="L64" s="98"/>
      <c r="M64" s="117">
        <v>-20000</v>
      </c>
    </row>
    <row r="65" spans="1:13" ht="18.95" customHeight="1" x14ac:dyDescent="0.5">
      <c r="A65" s="68" t="s">
        <v>185</v>
      </c>
      <c r="G65" s="93"/>
      <c r="J65" s="98"/>
      <c r="K65" s="97"/>
      <c r="L65" s="98"/>
      <c r="M65" s="117"/>
    </row>
    <row r="66" spans="1:13" ht="18.95" customHeight="1" x14ac:dyDescent="0.5">
      <c r="C66" s="68" t="s">
        <v>151</v>
      </c>
      <c r="G66" s="93">
        <v>0</v>
      </c>
      <c r="I66" s="113">
        <v>80000</v>
      </c>
      <c r="J66" s="98"/>
      <c r="K66" s="97">
        <v>0</v>
      </c>
      <c r="L66" s="98"/>
      <c r="M66" s="117">
        <v>80000</v>
      </c>
    </row>
    <row r="67" spans="1:13" ht="18.95" customHeight="1" x14ac:dyDescent="0.5">
      <c r="A67" s="188" t="s">
        <v>117</v>
      </c>
      <c r="C67" s="188"/>
      <c r="G67" s="22">
        <v>-165807</v>
      </c>
      <c r="H67" s="14"/>
      <c r="I67" s="14">
        <v>-298370</v>
      </c>
      <c r="J67" s="184"/>
      <c r="K67" s="187">
        <v>-156281</v>
      </c>
      <c r="L67" s="186"/>
      <c r="M67" s="186">
        <v>-281331</v>
      </c>
    </row>
    <row r="68" spans="1:13" ht="18.95" customHeight="1" x14ac:dyDescent="0.5">
      <c r="A68" s="188" t="s">
        <v>118</v>
      </c>
      <c r="C68" s="188"/>
      <c r="E68" s="68"/>
      <c r="G68" s="22">
        <v>3462</v>
      </c>
      <c r="H68" s="14"/>
      <c r="I68" s="14">
        <v>8244</v>
      </c>
      <c r="J68" s="184"/>
      <c r="K68" s="187">
        <v>3462</v>
      </c>
      <c r="L68" s="186"/>
      <c r="M68" s="186">
        <v>6963</v>
      </c>
    </row>
    <row r="69" spans="1:13" ht="18.95" customHeight="1" x14ac:dyDescent="0.5">
      <c r="A69" s="215" t="s">
        <v>192</v>
      </c>
      <c r="B69" s="216"/>
      <c r="C69" s="215"/>
      <c r="D69" s="216"/>
      <c r="E69" s="68"/>
      <c r="G69" s="22">
        <v>0</v>
      </c>
      <c r="H69" s="14"/>
      <c r="I69" s="14">
        <v>-400</v>
      </c>
      <c r="J69" s="184"/>
      <c r="K69" s="187">
        <v>0</v>
      </c>
      <c r="L69" s="186"/>
      <c r="M69" s="186">
        <v>-400</v>
      </c>
    </row>
    <row r="70" spans="1:13" ht="18.95" customHeight="1" x14ac:dyDescent="0.5">
      <c r="A70" s="215" t="s">
        <v>119</v>
      </c>
      <c r="B70" s="216"/>
      <c r="C70" s="215"/>
      <c r="D70" s="216"/>
      <c r="E70" s="68"/>
      <c r="G70" s="29">
        <v>132</v>
      </c>
      <c r="H70" s="14"/>
      <c r="I70" s="28">
        <v>1187</v>
      </c>
      <c r="J70" s="184"/>
      <c r="K70" s="187">
        <v>132</v>
      </c>
      <c r="L70" s="186"/>
      <c r="M70" s="186">
        <v>1187</v>
      </c>
    </row>
    <row r="71" spans="1:13" ht="18.95" customHeight="1" x14ac:dyDescent="0.5">
      <c r="A71" s="68" t="s">
        <v>141</v>
      </c>
      <c r="G71" s="25">
        <v>5900</v>
      </c>
      <c r="H71" s="14"/>
      <c r="I71" s="144">
        <v>5418</v>
      </c>
      <c r="J71" s="184"/>
      <c r="K71" s="192">
        <v>5889</v>
      </c>
      <c r="L71" s="190"/>
      <c r="M71" s="193">
        <v>5398</v>
      </c>
    </row>
    <row r="72" spans="1:13" ht="6" customHeight="1" x14ac:dyDescent="0.5">
      <c r="E72" s="207"/>
      <c r="F72" s="7"/>
      <c r="G72" s="26"/>
      <c r="H72" s="41"/>
      <c r="I72" s="27"/>
      <c r="J72" s="27"/>
      <c r="K72" s="26"/>
      <c r="L72" s="40"/>
      <c r="M72" s="27"/>
    </row>
    <row r="73" spans="1:13" ht="18.95" customHeight="1" x14ac:dyDescent="0.5">
      <c r="A73" s="7" t="s">
        <v>120</v>
      </c>
      <c r="G73" s="25">
        <f>SUM(G64:G72)</f>
        <v>-186313</v>
      </c>
      <c r="H73" s="14"/>
      <c r="I73" s="144">
        <f>SUM(I64:I72)</f>
        <v>-223921</v>
      </c>
      <c r="J73" s="23"/>
      <c r="K73" s="25">
        <f>SUM(K64:K72)</f>
        <v>-176798</v>
      </c>
      <c r="L73" s="198"/>
      <c r="M73" s="144">
        <f>SUM(M64:M72)</f>
        <v>-208183</v>
      </c>
    </row>
    <row r="74" spans="1:13" ht="18.95" customHeight="1" x14ac:dyDescent="0.5">
      <c r="G74" s="22"/>
      <c r="H74" s="14"/>
      <c r="I74" s="14"/>
      <c r="J74" s="14"/>
      <c r="K74" s="22"/>
      <c r="L74" s="198"/>
      <c r="M74" s="14"/>
    </row>
    <row r="75" spans="1:13" ht="18.95" customHeight="1" x14ac:dyDescent="0.5">
      <c r="A75" s="7" t="s">
        <v>121</v>
      </c>
      <c r="G75" s="22"/>
      <c r="H75" s="14"/>
      <c r="I75" s="14"/>
      <c r="J75" s="14"/>
      <c r="K75" s="22"/>
      <c r="L75" s="198"/>
      <c r="M75" s="14"/>
    </row>
    <row r="76" spans="1:13" ht="18.95" customHeight="1" x14ac:dyDescent="0.5">
      <c r="A76" s="68" t="s">
        <v>167</v>
      </c>
      <c r="E76" s="209">
        <v>13</v>
      </c>
      <c r="G76" s="42">
        <v>-11976</v>
      </c>
      <c r="H76" s="14"/>
      <c r="I76" s="31">
        <v>-16956</v>
      </c>
      <c r="J76" s="184"/>
      <c r="K76" s="191">
        <v>0</v>
      </c>
      <c r="L76" s="190"/>
      <c r="M76" s="190" t="s">
        <v>158</v>
      </c>
    </row>
    <row r="77" spans="1:13" ht="18.95" customHeight="1" x14ac:dyDescent="0.5">
      <c r="A77" s="68" t="s">
        <v>128</v>
      </c>
      <c r="E77" s="209">
        <v>16</v>
      </c>
      <c r="G77" s="42">
        <v>-423000</v>
      </c>
      <c r="H77" s="14"/>
      <c r="I77" s="31">
        <v>-658000</v>
      </c>
      <c r="J77" s="184"/>
      <c r="K77" s="191">
        <v>-423000</v>
      </c>
      <c r="L77" s="190"/>
      <c r="M77" s="190">
        <v>-658000</v>
      </c>
    </row>
    <row r="78" spans="1:13" ht="18.95" customHeight="1" x14ac:dyDescent="0.5">
      <c r="A78" s="68" t="s">
        <v>168</v>
      </c>
      <c r="E78" s="209">
        <v>16</v>
      </c>
      <c r="G78" s="42">
        <v>-39701</v>
      </c>
      <c r="H78" s="14"/>
      <c r="I78" s="31">
        <v>-36402</v>
      </c>
      <c r="J78" s="184"/>
      <c r="K78" s="191">
        <v>0</v>
      </c>
      <c r="L78" s="190"/>
      <c r="M78" s="190" t="s">
        <v>158</v>
      </c>
    </row>
    <row r="79" spans="1:13" ht="18.95" customHeight="1" x14ac:dyDescent="0.5">
      <c r="A79" s="68" t="s">
        <v>105</v>
      </c>
      <c r="G79" s="39">
        <v>-2456</v>
      </c>
      <c r="H79" s="23"/>
      <c r="I79" s="32">
        <v>-2380</v>
      </c>
      <c r="J79" s="201"/>
      <c r="K79" s="192">
        <v>0</v>
      </c>
      <c r="L79" s="190"/>
      <c r="M79" s="193" t="s">
        <v>158</v>
      </c>
    </row>
    <row r="80" spans="1:13" ht="6" customHeight="1" x14ac:dyDescent="0.5">
      <c r="E80" s="207"/>
      <c r="F80" s="7"/>
      <c r="G80" s="26"/>
      <c r="H80" s="41"/>
      <c r="I80" s="27"/>
      <c r="J80" s="27"/>
      <c r="K80" s="26"/>
      <c r="L80" s="40"/>
      <c r="M80" s="27"/>
    </row>
    <row r="81" spans="1:13" ht="18.95" customHeight="1" x14ac:dyDescent="0.5">
      <c r="A81" s="7" t="s">
        <v>122</v>
      </c>
      <c r="G81" s="25">
        <f>SUM(G76:G80)</f>
        <v>-477133</v>
      </c>
      <c r="H81" s="14"/>
      <c r="I81" s="144">
        <f>SUM(I76:I80)</f>
        <v>-713738</v>
      </c>
      <c r="J81" s="23"/>
      <c r="K81" s="25">
        <f>SUM(K76:K80)</f>
        <v>-423000</v>
      </c>
      <c r="L81" s="198"/>
      <c r="M81" s="144">
        <f>SUM(M76:M80)</f>
        <v>-658000</v>
      </c>
    </row>
    <row r="82" spans="1:13" ht="18.95" customHeight="1" x14ac:dyDescent="0.5">
      <c r="G82" s="22"/>
      <c r="H82" s="14"/>
      <c r="I82" s="14"/>
      <c r="J82" s="14"/>
      <c r="K82" s="22"/>
      <c r="L82" s="198"/>
      <c r="M82" s="14"/>
    </row>
    <row r="83" spans="1:13" ht="18.95" customHeight="1" x14ac:dyDescent="0.5">
      <c r="A83" s="7" t="s">
        <v>146</v>
      </c>
      <c r="B83" s="7"/>
      <c r="G83" s="22">
        <f>SUM(G39,G73,G81)</f>
        <v>142697</v>
      </c>
      <c r="H83" s="14"/>
      <c r="I83" s="14">
        <f>SUM(I39,I73,I81)</f>
        <v>-251895</v>
      </c>
      <c r="J83" s="14"/>
      <c r="K83" s="22">
        <f>SUM(K39,K73,K81)</f>
        <v>130479</v>
      </c>
      <c r="L83" s="198"/>
      <c r="M83" s="14">
        <f>SUM(M39,M73,M81)</f>
        <v>-306107</v>
      </c>
    </row>
    <row r="84" spans="1:13" ht="18.95" customHeight="1" x14ac:dyDescent="0.5">
      <c r="A84" s="68" t="s">
        <v>174</v>
      </c>
      <c r="G84" s="189">
        <v>1191606</v>
      </c>
      <c r="H84" s="23"/>
      <c r="I84" s="23">
        <v>1389431</v>
      </c>
      <c r="J84" s="201"/>
      <c r="K84" s="191">
        <v>1081385</v>
      </c>
      <c r="L84" s="190"/>
      <c r="M84" s="190">
        <v>1287732</v>
      </c>
    </row>
    <row r="85" spans="1:13" ht="18.95" customHeight="1" x14ac:dyDescent="0.5">
      <c r="A85" s="68" t="s">
        <v>142</v>
      </c>
      <c r="G85" s="189"/>
      <c r="H85" s="23"/>
      <c r="I85" s="23"/>
      <c r="J85" s="23"/>
      <c r="K85" s="42"/>
      <c r="L85" s="31"/>
      <c r="M85" s="31"/>
    </row>
    <row r="86" spans="1:13" ht="18.95" customHeight="1" x14ac:dyDescent="0.5">
      <c r="B86" s="68" t="s">
        <v>134</v>
      </c>
      <c r="G86" s="25">
        <v>5595</v>
      </c>
      <c r="H86" s="14"/>
      <c r="I86" s="144">
        <v>-197</v>
      </c>
      <c r="J86" s="201"/>
      <c r="K86" s="192" t="s">
        <v>158</v>
      </c>
      <c r="L86" s="190"/>
      <c r="M86" s="193" t="s">
        <v>158</v>
      </c>
    </row>
    <row r="87" spans="1:13" ht="6" customHeight="1" x14ac:dyDescent="0.5">
      <c r="E87" s="207"/>
      <c r="F87" s="7"/>
      <c r="G87" s="26"/>
      <c r="H87" s="41"/>
      <c r="I87" s="27"/>
      <c r="J87" s="27"/>
      <c r="K87" s="26"/>
      <c r="L87" s="40"/>
      <c r="M87" s="27"/>
    </row>
    <row r="88" spans="1:13" ht="18.95" customHeight="1" thickBot="1" x14ac:dyDescent="0.55000000000000004">
      <c r="A88" s="68" t="s">
        <v>175</v>
      </c>
      <c r="G88" s="210">
        <f>SUM(G83:G87)</f>
        <v>1339898</v>
      </c>
      <c r="H88" s="14"/>
      <c r="I88" s="211">
        <f>SUM(I83:I87)</f>
        <v>1137339</v>
      </c>
      <c r="J88" s="23"/>
      <c r="K88" s="210">
        <f>SUM(K83:K87)</f>
        <v>1211864</v>
      </c>
      <c r="L88" s="198"/>
      <c r="M88" s="211">
        <f>SUM(M83:M87)</f>
        <v>981625</v>
      </c>
    </row>
    <row r="89" spans="1:13" ht="18.95" customHeight="1" thickTop="1" x14ac:dyDescent="0.5">
      <c r="G89" s="22"/>
      <c r="H89" s="14"/>
      <c r="I89" s="14"/>
      <c r="J89" s="14"/>
      <c r="K89" s="22"/>
      <c r="L89" s="198"/>
      <c r="M89" s="14"/>
    </row>
    <row r="90" spans="1:13" ht="18.95" customHeight="1" x14ac:dyDescent="0.5">
      <c r="A90" s="7" t="s">
        <v>123</v>
      </c>
      <c r="G90" s="22"/>
      <c r="H90" s="14"/>
      <c r="I90" s="14"/>
      <c r="J90" s="14"/>
      <c r="K90" s="22"/>
      <c r="L90" s="198"/>
      <c r="M90" s="14"/>
    </row>
    <row r="91" spans="1:13" ht="6" customHeight="1" x14ac:dyDescent="0.5">
      <c r="A91" s="7"/>
      <c r="G91" s="22"/>
      <c r="H91" s="14"/>
      <c r="I91" s="14"/>
      <c r="J91" s="14"/>
      <c r="K91" s="22"/>
      <c r="L91" s="198"/>
      <c r="M91" s="14"/>
    </row>
    <row r="92" spans="1:13" ht="18.95" customHeight="1" x14ac:dyDescent="0.5">
      <c r="A92" s="68" t="s">
        <v>135</v>
      </c>
      <c r="G92" s="22">
        <v>4729</v>
      </c>
      <c r="H92" s="14"/>
      <c r="I92" s="14">
        <v>1402</v>
      </c>
      <c r="J92" s="212"/>
      <c r="K92" s="185">
        <v>4729</v>
      </c>
      <c r="L92" s="212"/>
      <c r="M92" s="184">
        <v>224</v>
      </c>
    </row>
    <row r="93" spans="1:13" ht="18.95" customHeight="1" x14ac:dyDescent="0.5">
      <c r="E93" s="13"/>
      <c r="G93" s="98"/>
      <c r="H93" s="98"/>
      <c r="I93" s="117"/>
      <c r="L93" s="94"/>
    </row>
    <row r="94" spans="1:13" ht="18.95" customHeight="1" x14ac:dyDescent="0.5">
      <c r="E94" s="13"/>
      <c r="G94" s="98"/>
      <c r="H94" s="98"/>
      <c r="I94" s="117"/>
      <c r="L94" s="94"/>
    </row>
    <row r="95" spans="1:13" ht="18.95" customHeight="1" x14ac:dyDescent="0.5">
      <c r="E95" s="13"/>
      <c r="G95" s="98"/>
      <c r="H95" s="98"/>
      <c r="I95" s="117"/>
      <c r="L95" s="94"/>
    </row>
    <row r="96" spans="1:13" ht="18.95" customHeight="1" x14ac:dyDescent="0.5">
      <c r="E96" s="13"/>
      <c r="G96" s="98"/>
      <c r="H96" s="98"/>
      <c r="I96" s="117"/>
      <c r="L96" s="94"/>
    </row>
    <row r="97" spans="1:13" ht="18.95" customHeight="1" x14ac:dyDescent="0.5">
      <c r="E97" s="13"/>
      <c r="G97" s="98"/>
      <c r="H97" s="98"/>
      <c r="I97" s="117"/>
      <c r="L97" s="94"/>
    </row>
    <row r="98" spans="1:13" ht="18.95" customHeight="1" x14ac:dyDescent="0.5">
      <c r="E98" s="13"/>
      <c r="G98" s="98"/>
      <c r="H98" s="98"/>
      <c r="I98" s="117"/>
      <c r="L98" s="94"/>
    </row>
    <row r="99" spans="1:13" ht="18.95" customHeight="1" x14ac:dyDescent="0.5">
      <c r="E99" s="13"/>
      <c r="G99" s="98"/>
      <c r="H99" s="98"/>
      <c r="I99" s="117"/>
      <c r="L99" s="94"/>
    </row>
    <row r="100" spans="1:13" ht="18.95" customHeight="1" x14ac:dyDescent="0.5">
      <c r="E100" s="13"/>
      <c r="G100" s="98"/>
      <c r="H100" s="98"/>
      <c r="I100" s="117"/>
      <c r="L100" s="94"/>
    </row>
    <row r="101" spans="1:13" ht="18.95" customHeight="1" x14ac:dyDescent="0.5">
      <c r="E101" s="13"/>
      <c r="G101" s="98"/>
      <c r="H101" s="98"/>
      <c r="I101" s="117"/>
      <c r="L101" s="94"/>
    </row>
    <row r="102" spans="1:13" ht="18.95" customHeight="1" x14ac:dyDescent="0.5">
      <c r="E102" s="13"/>
      <c r="G102" s="98"/>
      <c r="H102" s="98"/>
      <c r="I102" s="117"/>
      <c r="L102" s="94"/>
    </row>
    <row r="103" spans="1:13" ht="18.95" customHeight="1" x14ac:dyDescent="0.5">
      <c r="E103" s="13"/>
      <c r="G103" s="98"/>
      <c r="H103" s="98"/>
      <c r="I103" s="117"/>
      <c r="L103" s="94"/>
    </row>
    <row r="104" spans="1:13" ht="11.25" customHeight="1" x14ac:dyDescent="0.5">
      <c r="E104" s="13"/>
      <c r="G104" s="98"/>
      <c r="H104" s="98"/>
      <c r="I104" s="117"/>
      <c r="L104" s="94"/>
    </row>
    <row r="105" spans="1:13" ht="21.75" customHeight="1" x14ac:dyDescent="0.5">
      <c r="A105" s="73" t="str">
        <f>A52</f>
        <v>หมายเหตุประกอบข้อมูลทางการเงินระหว่างกาลในหน้า 12 ถึง 22 เป็นส่วนหนึ่งของข้อมูลทางการเงินระหว่างกาลนี้</v>
      </c>
      <c r="B105" s="73"/>
      <c r="C105" s="73"/>
      <c r="D105" s="73"/>
      <c r="E105" s="79"/>
      <c r="F105" s="73"/>
      <c r="G105" s="108"/>
      <c r="H105" s="108"/>
      <c r="I105" s="114"/>
      <c r="J105" s="108"/>
      <c r="K105" s="108"/>
      <c r="L105" s="111"/>
      <c r="M105" s="114"/>
    </row>
  </sheetData>
  <mergeCells count="4">
    <mergeCell ref="G5:I5"/>
    <mergeCell ref="K5:M5"/>
    <mergeCell ref="G57:I57"/>
    <mergeCell ref="K57:M57"/>
  </mergeCells>
  <pageMargins left="0.8" right="0.5" top="0.5" bottom="0.6" header="0.49" footer="0.4"/>
  <pageSetup paperSize="9" scale="85" firstPageNumber="1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2-3</vt:lpstr>
      <vt:lpstr>4-5 (3 month)</vt:lpstr>
      <vt:lpstr>6-7 (6 month)</vt:lpstr>
      <vt:lpstr>8</vt:lpstr>
      <vt:lpstr>9</vt:lpstr>
      <vt:lpstr>10-11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Srilap</dc:creator>
  <cp:lastModifiedBy>Mevika Jaisue (TH)</cp:lastModifiedBy>
  <cp:lastPrinted>2024-08-09T03:18:35Z</cp:lastPrinted>
  <dcterms:created xsi:type="dcterms:W3CDTF">2022-09-05T07:56:29Z</dcterms:created>
  <dcterms:modified xsi:type="dcterms:W3CDTF">2024-08-09T03:20:10Z</dcterms:modified>
</cp:coreProperties>
</file>