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\ACCOUNT\YEAREND\Year24\Q1 2024\Final FS 6 files Q1 24\"/>
    </mc:Choice>
  </mc:AlternateContent>
  <xr:revisionPtr revIDLastSave="0" documentId="13_ncr:1_{78553576-4784-49A0-AFE2-0E04D8FFFD43}" xr6:coauthVersionLast="47" xr6:coauthVersionMax="47" xr10:uidLastSave="{00000000-0000-0000-0000-000000000000}"/>
  <bookViews>
    <workbookView xWindow="-120" yWindow="-120" windowWidth="29040" windowHeight="15840" xr2:uid="{CD99A571-7C33-4F2C-9B9D-8F62F61753DA}"/>
  </bookViews>
  <sheets>
    <sheet name="2-3" sheetId="1" r:id="rId1"/>
    <sheet name="4-5 (3 month)" sheetId="18" r:id="rId2"/>
    <sheet name="6" sheetId="19" r:id="rId3"/>
    <sheet name="7" sheetId="20" r:id="rId4"/>
    <sheet name="8-9" sheetId="21" r:id="rId5"/>
  </sheets>
  <definedNames>
    <definedName name="_xlnm.Print_Area" localSheetId="0">'2-3'!$A$1:$M$109</definedName>
    <definedName name="_xlnm.Print_Area" localSheetId="1">'4-5 (3 month)'!$A$1:$M$96</definedName>
    <definedName name="_xlnm.Print_Area" localSheetId="2">'6'!$A$1:$W$30</definedName>
    <definedName name="_xlnm.Print_Area" localSheetId="3">'7'!$A$1:$Q$28</definedName>
    <definedName name="_xlnm.Print_Area" localSheetId="4">'8-9'!$A$1:$M$97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1" l="1"/>
  <c r="G74" i="1"/>
  <c r="G25" i="21"/>
  <c r="G44" i="18" l="1"/>
  <c r="G46" i="18" s="1"/>
  <c r="M44" i="18"/>
  <c r="M46" i="18" s="1"/>
  <c r="K44" i="18"/>
  <c r="K46" i="18" s="1"/>
  <c r="A28" i="20" l="1"/>
  <c r="A30" i="19"/>
  <c r="A50" i="18"/>
  <c r="G67" i="21"/>
  <c r="I67" i="21"/>
  <c r="M67" i="21"/>
  <c r="K67" i="21"/>
  <c r="I44" i="18" l="1"/>
  <c r="I46" i="18" s="1"/>
  <c r="I37" i="1" l="1"/>
  <c r="M75" i="18"/>
  <c r="M71" i="18"/>
  <c r="M65" i="18"/>
  <c r="M14" i="18"/>
  <c r="M26" i="18" s="1"/>
  <c r="M29" i="18" s="1"/>
  <c r="M48" i="18" s="1"/>
  <c r="I75" i="18"/>
  <c r="I71" i="18"/>
  <c r="I65" i="18"/>
  <c r="I14" i="18"/>
  <c r="I26" i="18" s="1"/>
  <c r="I29" i="18" s="1"/>
  <c r="I48" i="18" s="1"/>
  <c r="U24" i="19"/>
  <c r="Q24" i="19"/>
  <c r="O24" i="19"/>
  <c r="M24" i="19"/>
  <c r="K24" i="19"/>
  <c r="I24" i="19"/>
  <c r="G24" i="19"/>
  <c r="S22" i="19"/>
  <c r="W22" i="19" s="1"/>
  <c r="S21" i="19"/>
  <c r="W21" i="19" s="1"/>
  <c r="S20" i="19"/>
  <c r="W20" i="19" s="1"/>
  <c r="S16" i="19"/>
  <c r="W16" i="19" s="1"/>
  <c r="S15" i="19"/>
  <c r="W15" i="19" s="1"/>
  <c r="S14" i="19"/>
  <c r="W14" i="19" s="1"/>
  <c r="U18" i="19"/>
  <c r="Q18" i="19"/>
  <c r="O18" i="19"/>
  <c r="M18" i="19"/>
  <c r="K18" i="19"/>
  <c r="I18" i="19"/>
  <c r="G18" i="19"/>
  <c r="O19" i="20"/>
  <c r="M19" i="20"/>
  <c r="K19" i="20"/>
  <c r="I19" i="20"/>
  <c r="G19" i="20"/>
  <c r="Q17" i="20"/>
  <c r="Q16" i="20"/>
  <c r="Q12" i="20"/>
  <c r="Q11" i="20"/>
  <c r="O14" i="20"/>
  <c r="M14" i="20"/>
  <c r="K14" i="20"/>
  <c r="I14" i="20"/>
  <c r="G14" i="20"/>
  <c r="M73" i="21"/>
  <c r="M25" i="21"/>
  <c r="M36" i="21" s="1"/>
  <c r="M39" i="21" s="1"/>
  <c r="I73" i="21"/>
  <c r="I25" i="21"/>
  <c r="I36" i="21" s="1"/>
  <c r="I39" i="21" s="1"/>
  <c r="K73" i="21"/>
  <c r="G73" i="21"/>
  <c r="K25" i="21"/>
  <c r="K36" i="21" s="1"/>
  <c r="K39" i="21" s="1"/>
  <c r="G36" i="21"/>
  <c r="G39" i="21" s="1"/>
  <c r="A51" i="21"/>
  <c r="K75" i="18"/>
  <c r="G75" i="18"/>
  <c r="K71" i="18"/>
  <c r="G71" i="18"/>
  <c r="K65" i="18"/>
  <c r="G65" i="18"/>
  <c r="A53" i="18"/>
  <c r="A51" i="18"/>
  <c r="A96" i="18"/>
  <c r="A48" i="21" s="1"/>
  <c r="A97" i="21" s="1"/>
  <c r="K14" i="18"/>
  <c r="K26" i="18" s="1"/>
  <c r="K29" i="18" s="1"/>
  <c r="K48" i="18" s="1"/>
  <c r="G14" i="18"/>
  <c r="G26" i="18" s="1"/>
  <c r="G29" i="18" s="1"/>
  <c r="G48" i="18" s="1"/>
  <c r="G75" i="21" l="1"/>
  <c r="G80" i="21" s="1"/>
  <c r="M75" i="21"/>
  <c r="M80" i="21" s="1"/>
  <c r="I75" i="21"/>
  <c r="I80" i="21" s="1"/>
  <c r="Q19" i="20"/>
  <c r="W24" i="19"/>
  <c r="S24" i="19"/>
  <c r="W18" i="19"/>
  <c r="S18" i="19"/>
  <c r="Q14" i="20"/>
  <c r="K75" i="21"/>
  <c r="K80" i="21" s="1"/>
  <c r="M102" i="1" l="1"/>
  <c r="M105" i="1" s="1"/>
  <c r="A109" i="1"/>
  <c r="I102" i="1"/>
  <c r="I105" i="1" s="1"/>
  <c r="I74" i="1"/>
  <c r="I81" i="1"/>
  <c r="K102" i="1"/>
  <c r="K105" i="1" s="1"/>
  <c r="M81" i="1"/>
  <c r="K81" i="1"/>
  <c r="G81" i="1"/>
  <c r="K74" i="1"/>
  <c r="M74" i="1"/>
  <c r="A54" i="1"/>
  <c r="M37" i="1"/>
  <c r="M24" i="1"/>
  <c r="K37" i="1"/>
  <c r="G37" i="1"/>
  <c r="K24" i="1"/>
  <c r="I24" i="1"/>
  <c r="G24" i="1"/>
  <c r="G102" i="1"/>
  <c r="G105" i="1" s="1"/>
  <c r="K83" i="1" l="1"/>
  <c r="K107" i="1" s="1"/>
  <c r="M39" i="1"/>
  <c r="M83" i="1"/>
  <c r="M107" i="1" s="1"/>
  <c r="I39" i="1"/>
  <c r="G83" i="1"/>
  <c r="G107" i="1" s="1"/>
  <c r="I83" i="1"/>
  <c r="I107" i="1" s="1"/>
  <c r="G39" i="1"/>
  <c r="K39" i="1"/>
</calcChain>
</file>

<file path=xl/sharedStrings.xml><?xml version="1.0" encoding="utf-8"?>
<sst xmlns="http://schemas.openxmlformats.org/spreadsheetml/2006/main" count="352" uniqueCount="188">
  <si>
    <t>บริษัท ยูนิวานิชน้ำมันปาล์ม จำกัด (มหาชน)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</si>
  <si>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</si>
  <si>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</si>
  <si>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</si>
  <si>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</si>
  <si>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31 ธันวาคม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</si>
  <si>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</si>
  <si>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</si>
  <si>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</si>
  <si>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</si>
  <si>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</si>
  <si>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 - สุทธิ</t>
  </si>
  <si>
    <t>สินทรัพย์ชีวภาพ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</si>
  <si>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</si>
  <si>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</si>
  <si>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</si>
  <si>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</si>
  <si>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เงินให้กู้ยืมแก่ผู้รับเหมา</t>
  </si>
  <si>
    <t>เงินให้กู้ยืมระยะยาวแก่บริษัทย่อย</t>
  </si>
  <si>
    <t>ที่ดิน อาคาร และอุปกรณ์ - สุทธิ</t>
  </si>
  <si>
    <t>สินทรัพย์ไม่มีตัวตน - สุทธิ</t>
  </si>
  <si>
    <t>สินทรัพย์สิทธิการใช้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</si>
  <si>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</si>
  <si>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</si>
  <si>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</si>
  <si>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</si>
  <si>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 …………………………………………………………………</t>
  </si>
  <si>
    <t xml:space="preserve">             (                                                                        )</t>
  </si>
  <si>
    <t>หนี้สินและส่วนของเจ้าของ</t>
  </si>
  <si>
    <t>หนี้สินหมุนเวียน</t>
  </si>
  <si>
    <t>หนี้สินที่เกิดจากสัญญา</t>
  </si>
  <si>
    <t>เงินกู้ยืมระยะยาวจากสถาบันการเงิน</t>
  </si>
  <si>
    <t>ที่ถึงกำหนดชำระภายใน 1 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</si>
  <si>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</si>
  <si>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</si>
  <si>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</si>
  <si>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</si>
  <si>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</si>
  <si>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</si>
  <si>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</si>
  <si>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</si>
  <si>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</si>
  <si>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940,000,000 หุ้น </t>
  </si>
  <si>
    <t>มูลค่าที่ตราไว้หุ้นละ 0.50 บาท</t>
  </si>
  <si>
    <t>ทุนที่ออกและชำระแล้ว</t>
  </si>
  <si>
    <t>มูลค่าที่ได้รับชำระแล้วหุ้นละ 0.50 บาท</t>
  </si>
  <si>
    <t>ส่วนเกินมูลค่าหุ้น</t>
  </si>
  <si>
    <t>กำไรสะสม</t>
  </si>
  <si>
    <t>จัดสรรแล้ว - ทุนสำรองตามกฎหมาย</t>
  </si>
  <si>
    <t>จัดสรรแล้ว - สำรองทั่วไป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</si>
  <si>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</si>
  <si>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</si>
  <si>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</si>
  <si>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</si>
  <si>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</si>
  <si>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</si>
  <si>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 xml:space="preserve">งบกำไรขาดทุนเบ็ดเสร็จ </t>
  </si>
  <si>
    <t>รายได้จากการขายสินค้า</t>
  </si>
  <si>
    <t>ต้นทุนขาย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</si>
  <si>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</si>
  <si>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</si>
  <si>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</si>
  <si>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</si>
  <si>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</si>
  <si>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กำไรก่อนภาษีเงินได้</t>
  </si>
  <si>
    <t>ภาษีเงินได้</t>
  </si>
  <si>
    <t>กำไรขาดทุนเบ็ดเสร็จอื่น</t>
  </si>
  <si>
    <t>รายการที่จะจัดประเภทรายการใหม่ไปยัง</t>
  </si>
  <si>
    <t>กำไรหรือขาดทุนในภายหลัง</t>
  </si>
  <si>
    <t>- ผลต่างของอัตราแลกเปลี่ยนจากการ</t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</si>
  <si>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</si>
  <si>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t>การแบ่งปันกำไร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</si>
  <si>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</si>
  <si>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</si>
  <si>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การแบ่งปันกำไรเบ็ดเสร็จรวม</t>
  </si>
  <si>
    <t>กำไรต่อหุ้นขั้นพื้นฐาน (บาท)</t>
  </si>
  <si>
    <t>ข้อมูลทางการเงินรวม (ยังไม่ได้ตรวจสอบ)</t>
  </si>
  <si>
    <t>องค์ประกอบอื่น</t>
  </si>
  <si>
    <t>ของส่วนของเจ้าของ</t>
  </si>
  <si>
    <t>จัดสรรแล้ว</t>
  </si>
  <si>
    <t>รวมส่วนของ</t>
  </si>
  <si>
    <t>ส่วนได้เสียที่</t>
  </si>
  <si>
    <t>ทุนที่ออก</t>
  </si>
  <si>
    <t>ส่วนเกิน</t>
  </si>
  <si>
    <t>ทุนสำรอง</t>
  </si>
  <si>
    <t>ยังไม่ได้</t>
  </si>
  <si>
    <t>ผู้เป็นเจ้าของ</t>
  </si>
  <si>
    <t>ไม่มีอำนาจ</t>
  </si>
  <si>
    <t>และชำระแล้ว</t>
  </si>
  <si>
    <t>มูลค่าหุ้น</t>
  </si>
  <si>
    <t>ตามกฎหมาย</t>
  </si>
  <si>
    <t>สำรองทั่วไป</t>
  </si>
  <si>
    <t>จัดสรร</t>
  </si>
  <si>
    <t>ของบริษัท</t>
  </si>
  <si>
    <t>ควบคุม</t>
  </si>
  <si>
    <t>เจ้าของ</t>
  </si>
  <si>
    <t>ข้อมูลทางการเงินเฉพาะกิจการ (ยังไม่ได้ตรวจสอบ)</t>
  </si>
  <si>
    <t>สำรองตามกฎหมาย</t>
  </si>
  <si>
    <t>งบกระแสเงินสด</t>
  </si>
  <si>
    <t xml:space="preserve">          พันบาท</t>
  </si>
  <si>
    <t>กระแสเงินสดจากกิจกรรมดำเนินงาน</t>
  </si>
  <si>
    <t>รายการปรับปรุง</t>
  </si>
  <si>
    <t>ของมูลค่ายุติธรรมของสินทรัพย์ชีวภาพ</t>
  </si>
  <si>
    <t>ค่าเสื่อมราคาและค่าตัดจำหน่าย</t>
  </si>
  <si>
    <t>รายได้ดอกเบี้ย</t>
  </si>
  <si>
    <t>ดอกเบี้ยจ่าย</t>
  </si>
  <si>
    <t>กระแสเงินสดก่อนการเปลี่ยนแปลงของเงินทุนหมุนเวียน</t>
  </si>
  <si>
    <t>การเปลี่ยนแปลงของเงินทุนหมุนเวียน</t>
  </si>
  <si>
    <t>-  สินค้าคงเหลือ</t>
  </si>
  <si>
    <t>-  สินทรัพย์ชีวภาพ</t>
  </si>
  <si>
    <t>-  สินทรัพย์หมุนเวียนอื่น</t>
  </si>
  <si>
    <t>-  สินทรัพย์ไม่หมุนเวียนอื่น</t>
  </si>
  <si>
    <t>-  หนี้สินที่เกิดจากสัญญา</t>
  </si>
  <si>
    <t>-  หนี้สินหมุนเวียนอื่น</t>
  </si>
  <si>
    <t>ภาษีเงินได้จ่าย</t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</si>
  <si>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</si>
  <si>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</si>
  <si>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เงินสดจ่ายเพื่อซื้อที่ดิน อาคาร และอุปกรณ์</t>
  </si>
  <si>
    <t>เงินสดรับจากการจำหน่ายที่ดิน อาคาร และอุปกรณ์</t>
  </si>
  <si>
    <t>เงินสดรับจากการรับชำระหนี้เงินให้กู้ยืมแก่ผู้รับเหมา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</si>
  <si>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</si>
  <si>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</si>
  <si>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เงินสดสุทธิใช้ไปในกิจกรรมจัดหาเงิน</t>
  </si>
  <si>
    <t>รายการที่ไม่ใช่เงินสด</t>
  </si>
  <si>
    <t>ทางการเงิน - สุทธิ</t>
  </si>
  <si>
    <t xml:space="preserve"> พ.ศ. 2566</t>
  </si>
  <si>
    <t>ยอดยกมา ณ วันที่ 1 มกราคม พ.ศ. 2566</t>
  </si>
  <si>
    <t>กำไร (ขาดทุน) จากอัตราแลกเปลี่ยน - สุทธิ</t>
  </si>
  <si>
    <t>เงินปันผลจ่าย</t>
  </si>
  <si>
    <t>กำไรที่เกิดจากการเปลี่ยนแปลงของ</t>
  </si>
  <si>
    <t>กำไรที่เกิดจากการเปลี่ยนแปลง</t>
  </si>
  <si>
    <t>ส่วนที่ถึงกำหนดชำระภายในหนึ่งปี</t>
  </si>
  <si>
    <t>กำไร (ขาดทุน) จากมูลค่ายุติธรรมของอนุพันธ์</t>
  </si>
  <si>
    <t>แปลงค่าข้อมูลทางการเงิน</t>
  </si>
  <si>
    <t>ผลต่างของอัตราแลกเปลี่ยน</t>
  </si>
  <si>
    <t>จากการแปลงค่าข้อมูลทางการเงิน</t>
  </si>
  <si>
    <t>และรายการเทียบเท่าเงินสด</t>
  </si>
  <si>
    <t>ซื้อที่ดิน อาคาร และอุปกรณ์โดยยังไม่ได้ชำระเงิน</t>
  </si>
  <si>
    <t>หนี้สินอนุพันธ์</t>
  </si>
  <si>
    <t>31 มีนาคม</t>
  </si>
  <si>
    <t xml:space="preserve">   มูลค่ายุติธรรมของสินทรัพย์ชีวภาพ</t>
  </si>
  <si>
    <t>ผลขาดทุนด้านเครดิตที่คาดว่าจะเกิดขึ้น</t>
  </si>
  <si>
    <t xml:space="preserve">กำไรขาดทุนเบ็ดเสร็จอื่น </t>
  </si>
  <si>
    <t>ยอดคงเหลือ ณ วันที่ 31 มีนาคม พ.ศ. 2566</t>
  </si>
  <si>
    <t>(กำไร) ขาดทุนจากมูลค่ายุติธรรมของอนุพันธ์ทางการเงิน</t>
  </si>
  <si>
    <t>ค่าใช้จ่ายดอกเบี้ย</t>
  </si>
  <si>
    <t>เงินสดจ่ายจากการให้กู้ยืมแก่ผู้รับเหมา</t>
  </si>
  <si>
    <t>เงินสดรับจากรายได้ดอกเบี้ย</t>
  </si>
  <si>
    <t>กำไร (ขาดทุน) จากอัตราแลกเปลี่ยนของเงินสด</t>
  </si>
  <si>
    <t>เงินปันผลค้างจ่าย</t>
  </si>
  <si>
    <t xml:space="preserve"> พ.ศ. 2567</t>
  </si>
  <si>
    <t>ยอดยกมา ณ วันที่ 1 มกราคม พ.ศ. 2567</t>
  </si>
  <si>
    <t>ยอดคงเหลือ ณ วันที่ 31 มีนาคม พ.ศ. 2567</t>
  </si>
  <si>
    <t>ณ วันที่ 31 มีนาคม พ.ศ. 2567</t>
  </si>
  <si>
    <t>รายการที่จะไม่จัดประเภทรายการใหม่ไปยัง</t>
  </si>
  <si>
    <t>- การวัดมูลค่าใหม่ของภาระผูกพัน</t>
  </si>
  <si>
    <t>ผลประโยชน์หลังออกจากงาน</t>
  </si>
  <si>
    <t>- ภาษีเงินได้ของรายการที่จะไม่จัดประเภทรายการ</t>
  </si>
  <si>
    <t>ใหม่ไปยังกำไรหรือขาดทุนในภายหลัง</t>
  </si>
  <si>
    <t>รวมรายการที่จะไม่จัดประเภทรายการใหม่ไปยัง</t>
  </si>
  <si>
    <t>งบฐานะการเงิน</t>
  </si>
  <si>
    <t xml:space="preserve">งบการเปลี่ยนแปลงส่วนของเจ้าของ </t>
  </si>
  <si>
    <t>สำหรับรอบระยะเวลาสามเดือนสิ้นสุดวันที่ 31 มีนาคม พ.ศ. 2567</t>
  </si>
  <si>
    <t>กำไรสำหรับรอบระยะเวลา</t>
  </si>
  <si>
    <t>กำไรเบ็ดเสร็จรวมสำหรับรอบระยะเวลา</t>
  </si>
  <si>
    <t>เงินสดและรายการเทียบเท่าเงินสดเพิ่มขึ้น (ลดลง) สุทธิ</t>
  </si>
  <si>
    <t>ที่ดิน อาคาร และอุปกรณ์</t>
  </si>
  <si>
    <t>(กำไร) ขาดทุนที่ยังไม่รับรู้จากผลต่างของอัตราแลกเปลี่ยน</t>
  </si>
  <si>
    <t>เงินสดสุทธิได้มาจาก (ใช้ไปใน) กิจกรรมดำเนินงาน</t>
  </si>
  <si>
    <t>เงินสดจ่ายคืนเงินกู้ยืมระยะยาวจากสถาบันการเงิน</t>
  </si>
  <si>
    <t>ลูกหนี้การค้าและลูกหนี้หมุนเวียนอื่น - สุทธิ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</si>
  <si>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</si>
  <si>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</si>
  <si>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กำไรต่อหุ้น - ส่วนของผู้เป็นเจ้าของของบริษัท</t>
  </si>
  <si>
    <t>-  ลูกหนี้การค้าและลูกหนี้หมุนเวียนอื่น</t>
  </si>
  <si>
    <t>-  เจ้าหนี้การค้าและเจ้าหนี้หมุนเวียนอื่น</t>
  </si>
  <si>
    <t>กระแสเงินสดได้มาจาก (ใช้ไปใน) การดำเนินงาน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</si>
  <si>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</si>
  <si>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</si>
  <si>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กำไร (ขาดทุน) เบ็ดเสร็จอื่น</t>
  </si>
  <si>
    <t>สำหรับรอบระยะเวลา - สุทธิจากภาษี</t>
  </si>
  <si>
    <t>(กำไร) ขาดทุนจากการจำหน่ายและตัดจำหน่าย</t>
  </si>
  <si>
    <t>วิธีราคาทุนตัดจำหน่าย</t>
  </si>
  <si>
    <t>สินทรัพย์ทางการเงินที่วัดมูลค่าด้วย</t>
  </si>
  <si>
    <t>เงินสดจ่ายเพื่อซื้อสินทรัพย์ทางการเงินที่วัดมูลค่าด้วย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</si>
  <si>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</si>
  <si>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>17 ค)</t>
  </si>
  <si>
    <t>หมายเหตุประกอบข้อมูลทางการเงินระหว่างกาลในหน้า 10 ถึง 20 เป็นส่วนหนึ่งของข้อมูลทางการเงินระหว่างกาลนี้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</si>
</sst>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\(#,##0\)"/>
    <numFmt numFmtId="165" formatCode="#,##0;\(#,##0\);&quot;-&quot;;@"/>
    <numFmt numFmtId="166" formatCode="_(* #,##0.00_);_(* \(#,##0.00\);_(* &quot;-&quot;??_);_(@_)"/>
    <numFmt numFmtId="167" formatCode="#,##0;\(#,##0\);\-"/>
    <numFmt numFmtId="168" formatCode="_-* #,##0.000_-;\-* #,##0.000_-;_-* &quot;-&quot;???_-;_-@_-"/>
    <numFmt numFmtId="169" formatCode="#,##0.00;\(#,##0.00\);&quot;-&quot;;@"/>
  </numFmts>
  <fonts count="12" x14ac:knownFonts="1">
    <font>
      <sz val="14"/>
      <name val="Cordia New"/>
      <charset val="222"/>
    </font>
    <font>
      <b/>
      <sz val="13"/>
      <name val="Browallia New"/>
      <family val="2"/>
    </font>
    <font>
      <sz val="13"/>
      <name val="Browallia New"/>
      <family val="2"/>
    </font>
    <font>
      <sz val="14"/>
      <name val="Cordia New"/>
      <family val="2"/>
    </font>
    <font>
      <sz val="12"/>
      <name val="Browallia New"/>
      <family val="2"/>
    </font>
    <font>
      <b/>
      <sz val="12"/>
      <name val="Browallia New"/>
      <family val="2"/>
    </font>
    <font>
      <sz val="14"/>
      <name val="Angsana New"/>
      <family val="1"/>
    </font>
    <font>
      <i/>
      <sz val="13"/>
      <name val="Browallia New"/>
      <family val="2"/>
    </font>
    <font>
      <sz val="13"/>
      <color theme="1"/>
      <name val="Browallia New"/>
      <family val="2"/>
    </font>
    <font>
      <sz val="12"/>
      <color theme="1"/>
      <name val="Browallia New"/>
      <family val="2"/>
    </font>
    <font>
      <sz val="13"/>
      <color rgb="FFFF0000"/>
      <name val="Browallia New"/>
      <family val="2"/>
    </font>
    <font>
      <i/>
      <sz val="13"/>
      <color theme="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6" fillId="0" borderId="0"/>
  </cellStyleXfs>
  <cellXfs count="220">
    <xf numFmtId="0" fontId="0" fillId="0" borderId="0" xfId="0"/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right" vertical="center"/>
    </xf>
    <xf numFmtId="164" fontId="1" fillId="0" borderId="0" xfId="2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164" fontId="2" fillId="0" borderId="0" xfId="3" applyNumberFormat="1" applyFont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165" fontId="1" fillId="2" borderId="0" xfId="0" applyNumberFormat="1" applyFont="1" applyFill="1" applyAlignment="1">
      <alignment vertical="center"/>
    </xf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vertical="center"/>
    </xf>
    <xf numFmtId="165" fontId="2" fillId="2" borderId="0" xfId="3" applyNumberFormat="1" applyFont="1" applyFill="1" applyAlignment="1">
      <alignment horizontal="right" vertical="center"/>
    </xf>
    <xf numFmtId="165" fontId="2" fillId="2" borderId="0" xfId="1" applyNumberFormat="1" applyFont="1" applyFill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5" fontId="2" fillId="2" borderId="1" xfId="3" applyNumberFormat="1" applyFont="1" applyFill="1" applyBorder="1" applyAlignment="1">
      <alignment horizontal="right" vertical="center"/>
    </xf>
    <xf numFmtId="165" fontId="2" fillId="2" borderId="1" xfId="1" applyNumberFormat="1" applyFont="1" applyFill="1" applyBorder="1" applyAlignment="1">
      <alignment vertical="center"/>
    </xf>
    <xf numFmtId="165" fontId="1" fillId="2" borderId="0" xfId="1" applyNumberFormat="1" applyFont="1" applyFill="1" applyBorder="1" applyAlignment="1">
      <alignment horizontal="right" vertical="center"/>
    </xf>
    <xf numFmtId="165" fontId="1" fillId="0" borderId="0" xfId="1" applyNumberFormat="1" applyFont="1" applyFill="1" applyBorder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  <xf numFmtId="165" fontId="2" fillId="2" borderId="0" xfId="1" applyNumberFormat="1" applyFont="1" applyFill="1" applyAlignment="1">
      <alignment horizontal="right" vertical="center"/>
    </xf>
    <xf numFmtId="167" fontId="2" fillId="2" borderId="0" xfId="3" applyNumberFormat="1" applyFont="1" applyFill="1" applyAlignment="1">
      <alignment vertical="center"/>
    </xf>
    <xf numFmtId="165" fontId="2" fillId="0" borderId="0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5" fontId="2" fillId="0" borderId="2" xfId="1" applyNumberFormat="1" applyFont="1" applyFill="1" applyBorder="1" applyAlignment="1">
      <alignment horizontal="right" vertical="center"/>
    </xf>
    <xf numFmtId="165" fontId="2" fillId="2" borderId="2" xfId="1" applyNumberFormat="1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5" fontId="2" fillId="2" borderId="1" xfId="1" applyNumberFormat="1" applyFont="1" applyFill="1" applyBorder="1" applyAlignment="1">
      <alignment horizontal="right" vertical="center"/>
    </xf>
    <xf numFmtId="165" fontId="1" fillId="0" borderId="0" xfId="1" applyNumberFormat="1" applyFont="1" applyFill="1" applyAlignment="1">
      <alignment horizontal="right" vertical="center"/>
    </xf>
    <xf numFmtId="165" fontId="1" fillId="0" borderId="0" xfId="1" applyNumberFormat="1" applyFont="1" applyFill="1" applyAlignment="1">
      <alignment vertical="center"/>
    </xf>
    <xf numFmtId="165" fontId="2" fillId="2" borderId="0" xfId="1" applyNumberFormat="1" applyFont="1" applyFill="1" applyBorder="1" applyAlignment="1">
      <alignment horizontal="right" vertical="center"/>
    </xf>
    <xf numFmtId="164" fontId="2" fillId="0" borderId="0" xfId="4" applyNumberFormat="1" applyFont="1" applyAlignment="1">
      <alignment vertical="center"/>
    </xf>
    <xf numFmtId="164" fontId="2" fillId="0" borderId="0" xfId="4" applyNumberFormat="1" applyFont="1" applyAlignment="1">
      <alignment horizontal="center" vertical="center"/>
    </xf>
    <xf numFmtId="164" fontId="2" fillId="0" borderId="1" xfId="4" applyNumberFormat="1" applyFont="1" applyBorder="1" applyAlignment="1">
      <alignment vertical="center"/>
    </xf>
    <xf numFmtId="164" fontId="2" fillId="0" borderId="1" xfId="4" applyNumberFormat="1" applyFont="1" applyBorder="1" applyAlignment="1">
      <alignment horizontal="center" vertical="center"/>
    </xf>
    <xf numFmtId="164" fontId="4" fillId="0" borderId="0" xfId="4" applyNumberFormat="1" applyFont="1" applyAlignment="1">
      <alignment vertical="center"/>
    </xf>
    <xf numFmtId="164" fontId="5" fillId="0" borderId="0" xfId="4" applyNumberFormat="1" applyFont="1" applyAlignment="1">
      <alignment vertical="center"/>
    </xf>
    <xf numFmtId="0" fontId="5" fillId="0" borderId="0" xfId="4" applyFont="1" applyAlignment="1">
      <alignment vertical="center"/>
    </xf>
    <xf numFmtId="0" fontId="2" fillId="0" borderId="1" xfId="4" applyFont="1" applyBorder="1" applyAlignment="1">
      <alignment vertical="center"/>
    </xf>
    <xf numFmtId="164" fontId="2" fillId="0" borderId="1" xfId="4" applyNumberFormat="1" applyFont="1" applyBorder="1" applyAlignment="1">
      <alignment horizontal="left" vertical="center"/>
    </xf>
    <xf numFmtId="164" fontId="2" fillId="0" borderId="1" xfId="4" applyNumberFormat="1" applyFont="1" applyBorder="1" applyAlignment="1">
      <alignment horizontal="right" vertical="center"/>
    </xf>
    <xf numFmtId="164" fontId="1" fillId="0" borderId="0" xfId="4" applyNumberFormat="1" applyFont="1" applyAlignment="1">
      <alignment vertical="center"/>
    </xf>
    <xf numFmtId="164" fontId="1" fillId="0" borderId="0" xfId="4" applyNumberFormat="1" applyFont="1" applyAlignment="1">
      <alignment horizontal="left" vertical="center"/>
    </xf>
    <xf numFmtId="164" fontId="1" fillId="0" borderId="0" xfId="4" applyNumberFormat="1" applyFont="1" applyAlignment="1">
      <alignment horizontal="center" vertical="center"/>
    </xf>
    <xf numFmtId="164" fontId="2" fillId="0" borderId="0" xfId="4" applyNumberFormat="1" applyFont="1" applyAlignment="1">
      <alignment horizontal="right" vertical="center"/>
    </xf>
    <xf numFmtId="164" fontId="1" fillId="0" borderId="1" xfId="4" applyNumberFormat="1" applyFont="1" applyBorder="1" applyAlignment="1">
      <alignment vertical="center"/>
    </xf>
    <xf numFmtId="164" fontId="1" fillId="0" borderId="1" xfId="4" applyNumberFormat="1" applyFont="1" applyBorder="1" applyAlignment="1">
      <alignment horizontal="left" vertical="center"/>
    </xf>
    <xf numFmtId="164" fontId="1" fillId="0" borderId="1" xfId="4" applyNumberFormat="1" applyFont="1" applyBorder="1" applyAlignment="1">
      <alignment horizontal="center" vertical="center"/>
    </xf>
    <xf numFmtId="164" fontId="4" fillId="0" borderId="0" xfId="4" applyNumberFormat="1" applyFont="1" applyAlignment="1">
      <alignment horizontal="right" vertical="center"/>
    </xf>
    <xf numFmtId="166" fontId="5" fillId="0" borderId="0" xfId="1" quotePrefix="1" applyFont="1" applyFill="1" applyBorder="1" applyAlignment="1">
      <alignment horizontal="center" vertical="center"/>
    </xf>
    <xf numFmtId="164" fontId="5" fillId="0" borderId="0" xfId="4" applyNumberFormat="1" applyFont="1" applyAlignment="1">
      <alignment horizontal="right" vertical="center"/>
    </xf>
    <xf numFmtId="4" fontId="4" fillId="0" borderId="0" xfId="4" applyNumberFormat="1" applyFont="1" applyAlignment="1">
      <alignment horizontal="right" vertical="center"/>
    </xf>
    <xf numFmtId="0" fontId="1" fillId="0" borderId="0" xfId="4" applyFont="1" applyAlignment="1">
      <alignment vertical="center"/>
    </xf>
    <xf numFmtId="4" fontId="2" fillId="0" borderId="0" xfId="4" applyNumberFormat="1" applyFont="1" applyAlignment="1">
      <alignment horizontal="right" vertical="center"/>
    </xf>
    <xf numFmtId="164" fontId="2" fillId="0" borderId="0" xfId="4" applyNumberFormat="1" applyFont="1" applyAlignment="1">
      <alignment horizontal="left" vertical="center"/>
    </xf>
    <xf numFmtId="0" fontId="2" fillId="0" borderId="0" xfId="4" applyFont="1" applyAlignment="1">
      <alignment vertical="center"/>
    </xf>
    <xf numFmtId="164" fontId="2" fillId="0" borderId="0" xfId="4" quotePrefix="1" applyNumberFormat="1" applyFont="1" applyAlignment="1">
      <alignment horizontal="center" vertical="center"/>
    </xf>
    <xf numFmtId="164" fontId="7" fillId="0" borderId="0" xfId="4" applyNumberFormat="1" applyFont="1" applyAlignment="1">
      <alignment vertical="center"/>
    </xf>
    <xf numFmtId="164" fontId="2" fillId="0" borderId="0" xfId="4" quotePrefix="1" applyNumberFormat="1" applyFont="1" applyAlignment="1">
      <alignment vertical="center"/>
    </xf>
    <xf numFmtId="164" fontId="2" fillId="0" borderId="0" xfId="4" applyNumberFormat="1" applyFont="1" applyAlignment="1">
      <alignment horizontal="left" vertical="center" indent="1"/>
    </xf>
    <xf numFmtId="165" fontId="8" fillId="0" borderId="0" xfId="1" applyNumberFormat="1" applyFont="1" applyFill="1" applyAlignment="1">
      <alignment vertical="center"/>
    </xf>
    <xf numFmtId="165" fontId="8" fillId="2" borderId="1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164" fontId="1" fillId="0" borderId="1" xfId="2" applyNumberFormat="1" applyFont="1" applyBorder="1" applyAlignment="1">
      <alignment vertical="center"/>
    </xf>
    <xf numFmtId="164" fontId="2" fillId="0" borderId="0" xfId="2" applyNumberFormat="1" applyFont="1" applyAlignment="1">
      <alignment vertical="center"/>
    </xf>
    <xf numFmtId="164" fontId="1" fillId="0" borderId="0" xfId="2" applyNumberFormat="1" applyFont="1" applyAlignment="1">
      <alignment horizontal="right" vertical="center"/>
    </xf>
    <xf numFmtId="0" fontId="2" fillId="0" borderId="1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1" xfId="2" applyFont="1" applyBorder="1" applyAlignment="1">
      <alignment vertical="center"/>
    </xf>
    <xf numFmtId="164" fontId="2" fillId="0" borderId="1" xfId="2" applyNumberFormat="1" applyFont="1" applyBorder="1" applyAlignment="1">
      <alignment vertical="center"/>
    </xf>
    <xf numFmtId="164" fontId="2" fillId="0" borderId="0" xfId="2" applyNumberFormat="1" applyFont="1" applyAlignment="1">
      <alignment horizontal="right" vertical="center"/>
    </xf>
    <xf numFmtId="164" fontId="2" fillId="0" borderId="1" xfId="2" applyNumberFormat="1" applyFont="1" applyBorder="1" applyAlignment="1">
      <alignment horizontal="right" vertical="center"/>
    </xf>
    <xf numFmtId="4" fontId="2" fillId="0" borderId="0" xfId="2" applyNumberFormat="1" applyFont="1" applyAlignment="1">
      <alignment horizontal="right" vertical="center"/>
    </xf>
    <xf numFmtId="168" fontId="2" fillId="0" borderId="0" xfId="2" applyNumberFormat="1" applyFont="1" applyAlignment="1">
      <alignment horizontal="right" vertical="center"/>
    </xf>
    <xf numFmtId="165" fontId="8" fillId="2" borderId="0" xfId="1" applyNumberFormat="1" applyFont="1" applyFill="1" applyBorder="1" applyAlignment="1">
      <alignment horizontal="right" vertical="center"/>
    </xf>
    <xf numFmtId="164" fontId="2" fillId="0" borderId="0" xfId="2" applyNumberFormat="1" applyFont="1" applyAlignment="1">
      <alignment horizontal="center" vertical="center"/>
    </xf>
    <xf numFmtId="164" fontId="4" fillId="0" borderId="0" xfId="2" applyNumberFormat="1" applyFont="1" applyAlignment="1">
      <alignment vertical="center"/>
    </xf>
    <xf numFmtId="164" fontId="2" fillId="0" borderId="1" xfId="2" applyNumberFormat="1" applyFont="1" applyBorder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164" fontId="5" fillId="0" borderId="0" xfId="2" applyNumberFormat="1" applyFont="1" applyAlignment="1">
      <alignment vertical="center"/>
    </xf>
    <xf numFmtId="164" fontId="5" fillId="0" borderId="0" xfId="2" applyNumberFormat="1" applyFont="1" applyAlignment="1">
      <alignment horizontal="right" vertical="center"/>
    </xf>
    <xf numFmtId="164" fontId="5" fillId="0" borderId="1" xfId="2" applyNumberFormat="1" applyFont="1" applyBorder="1" applyAlignment="1">
      <alignment horizontal="center" vertical="center"/>
    </xf>
    <xf numFmtId="164" fontId="4" fillId="0" borderId="0" xfId="2" applyNumberFormat="1" applyFont="1" applyAlignment="1">
      <alignment horizontal="left" vertical="center"/>
    </xf>
    <xf numFmtId="164" fontId="4" fillId="0" borderId="0" xfId="2" quotePrefix="1" applyNumberFormat="1" applyFont="1" applyAlignment="1">
      <alignment horizontal="left" vertical="center"/>
    </xf>
    <xf numFmtId="164" fontId="5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4" fontId="5" fillId="0" borderId="0" xfId="2" applyNumberFormat="1" applyFont="1" applyAlignment="1">
      <alignment horizontal="center" vertical="center"/>
    </xf>
    <xf numFmtId="164" fontId="4" fillId="0" borderId="0" xfId="2" quotePrefix="1" applyNumberFormat="1" applyFont="1" applyAlignment="1">
      <alignment horizontal="center" vertical="center"/>
    </xf>
    <xf numFmtId="164" fontId="4" fillId="0" borderId="0" xfId="3" applyNumberFormat="1" applyFont="1" applyAlignment="1">
      <alignment horizontal="center" vertical="center"/>
    </xf>
    <xf numFmtId="164" fontId="9" fillId="0" borderId="0" xfId="2" applyNumberFormat="1" applyFont="1" applyAlignment="1">
      <alignment vertical="center"/>
    </xf>
    <xf numFmtId="164" fontId="5" fillId="0" borderId="1" xfId="4" applyNumberFormat="1" applyFont="1" applyBorder="1" applyAlignment="1">
      <alignment horizontal="center" vertical="center"/>
    </xf>
    <xf numFmtId="164" fontId="4" fillId="0" borderId="0" xfId="4" applyNumberFormat="1" applyFont="1" applyAlignment="1">
      <alignment horizontal="center" vertical="center"/>
    </xf>
    <xf numFmtId="164" fontId="1" fillId="0" borderId="1" xfId="2" applyNumberFormat="1" applyFont="1" applyBorder="1" applyAlignment="1">
      <alignment horizontal="center" vertical="center"/>
    </xf>
    <xf numFmtId="165" fontId="2" fillId="0" borderId="0" xfId="4" applyNumberFormat="1" applyFont="1" applyAlignment="1">
      <alignment vertical="center"/>
    </xf>
    <xf numFmtId="165" fontId="2" fillId="0" borderId="0" xfId="4" applyNumberFormat="1" applyFont="1" applyAlignment="1">
      <alignment horizontal="center" vertical="center"/>
    </xf>
    <xf numFmtId="165" fontId="2" fillId="0" borderId="1" xfId="4" applyNumberFormat="1" applyFont="1" applyBorder="1" applyAlignment="1">
      <alignment vertical="center"/>
    </xf>
    <xf numFmtId="165" fontId="2" fillId="0" borderId="1" xfId="4" applyNumberFormat="1" applyFont="1" applyBorder="1" applyAlignment="1">
      <alignment horizontal="center" vertical="center"/>
    </xf>
    <xf numFmtId="165" fontId="1" fillId="0" borderId="0" xfId="4" applyNumberFormat="1" applyFont="1" applyAlignment="1">
      <alignment vertical="center"/>
    </xf>
    <xf numFmtId="165" fontId="1" fillId="0" borderId="0" xfId="2" applyNumberFormat="1" applyFont="1" applyAlignment="1">
      <alignment horizontal="center" vertical="center"/>
    </xf>
    <xf numFmtId="165" fontId="1" fillId="0" borderId="0" xfId="2" applyNumberFormat="1" applyFont="1" applyAlignment="1">
      <alignment horizontal="right" vertical="center"/>
    </xf>
    <xf numFmtId="165" fontId="1" fillId="0" borderId="1" xfId="2" applyNumberFormat="1" applyFont="1" applyBorder="1" applyAlignment="1">
      <alignment horizontal="right" vertical="center"/>
    </xf>
    <xf numFmtId="165" fontId="2" fillId="0" borderId="0" xfId="4" applyNumberFormat="1" applyFont="1" applyAlignment="1">
      <alignment horizontal="right" vertical="center"/>
    </xf>
    <xf numFmtId="165" fontId="2" fillId="2" borderId="0" xfId="4" applyNumberFormat="1" applyFont="1" applyFill="1" applyAlignment="1">
      <alignment horizontal="right" vertical="center"/>
    </xf>
    <xf numFmtId="164" fontId="10" fillId="0" borderId="0" xfId="4" applyNumberFormat="1" applyFont="1" applyAlignment="1">
      <alignment vertical="center"/>
    </xf>
    <xf numFmtId="165" fontId="2" fillId="0" borderId="0" xfId="3" applyNumberFormat="1" applyFont="1" applyAlignment="1">
      <alignment horizontal="right" vertical="center"/>
    </xf>
    <xf numFmtId="165" fontId="2" fillId="2" borderId="0" xfId="3" applyNumberFormat="1" applyFont="1" applyFill="1" applyAlignment="1">
      <alignment vertical="center"/>
    </xf>
    <xf numFmtId="165" fontId="2" fillId="0" borderId="0" xfId="3" applyNumberFormat="1" applyFont="1" applyAlignment="1">
      <alignment vertical="center"/>
    </xf>
    <xf numFmtId="165" fontId="2" fillId="2" borderId="1" xfId="3" applyNumberFormat="1" applyFont="1" applyFill="1" applyBorder="1" applyAlignment="1">
      <alignment vertical="center"/>
    </xf>
    <xf numFmtId="165" fontId="2" fillId="2" borderId="0" xfId="2" applyNumberFormat="1" applyFont="1" applyFill="1" applyAlignment="1">
      <alignment vertical="center"/>
    </xf>
    <xf numFmtId="165" fontId="2" fillId="0" borderId="0" xfId="2" applyNumberFormat="1" applyFont="1" applyAlignment="1">
      <alignment vertical="center"/>
    </xf>
    <xf numFmtId="165" fontId="2" fillId="2" borderId="1" xfId="2" applyNumberFormat="1" applyFont="1" applyFill="1" applyBorder="1" applyAlignment="1">
      <alignment horizontal="right" vertical="center"/>
    </xf>
    <xf numFmtId="165" fontId="2" fillId="0" borderId="1" xfId="2" applyNumberFormat="1" applyFont="1" applyBorder="1" applyAlignment="1">
      <alignment horizontal="right" vertical="center"/>
    </xf>
    <xf numFmtId="165" fontId="2" fillId="2" borderId="0" xfId="2" applyNumberFormat="1" applyFont="1" applyFill="1" applyAlignment="1">
      <alignment horizontal="right" vertical="center"/>
    </xf>
    <xf numFmtId="165" fontId="2" fillId="0" borderId="0" xfId="2" applyNumberFormat="1" applyFont="1" applyAlignment="1">
      <alignment horizontal="right" vertical="center"/>
    </xf>
    <xf numFmtId="165" fontId="2" fillId="2" borderId="0" xfId="1" applyNumberFormat="1" applyFont="1" applyFill="1" applyBorder="1" applyAlignment="1">
      <alignment horizontal="justify" vertical="center"/>
    </xf>
    <xf numFmtId="165" fontId="2" fillId="0" borderId="0" xfId="1" applyNumberFormat="1" applyFont="1" applyFill="1" applyBorder="1" applyAlignment="1">
      <alignment horizontal="justify" vertical="center"/>
    </xf>
    <xf numFmtId="165" fontId="2" fillId="2" borderId="1" xfId="4" applyNumberFormat="1" applyFont="1" applyFill="1" applyBorder="1" applyAlignment="1">
      <alignment horizontal="right" vertical="center"/>
    </xf>
    <xf numFmtId="165" fontId="2" fillId="0" borderId="1" xfId="4" applyNumberFormat="1" applyFont="1" applyBorder="1" applyAlignment="1">
      <alignment horizontal="right" vertical="center"/>
    </xf>
    <xf numFmtId="165" fontId="2" fillId="2" borderId="2" xfId="4" applyNumberFormat="1" applyFont="1" applyFill="1" applyBorder="1" applyAlignment="1">
      <alignment vertical="center"/>
    </xf>
    <xf numFmtId="165" fontId="2" fillId="2" borderId="0" xfId="4" applyNumberFormat="1" applyFont="1" applyFill="1" applyAlignment="1">
      <alignment vertical="center"/>
    </xf>
    <xf numFmtId="169" fontId="2" fillId="2" borderId="2" xfId="3" applyNumberFormat="1" applyFont="1" applyFill="1" applyBorder="1" applyAlignment="1">
      <alignment horizontal="right" vertical="center"/>
    </xf>
    <xf numFmtId="169" fontId="2" fillId="0" borderId="0" xfId="3" applyNumberFormat="1" applyFont="1" applyAlignment="1">
      <alignment vertical="center"/>
    </xf>
    <xf numFmtId="169" fontId="2" fillId="0" borderId="0" xfId="3" applyNumberFormat="1" applyFont="1" applyAlignment="1">
      <alignment horizontal="right" vertical="center"/>
    </xf>
    <xf numFmtId="165" fontId="2" fillId="0" borderId="1" xfId="2" applyNumberFormat="1" applyFont="1" applyBorder="1" applyAlignment="1">
      <alignment vertical="center"/>
    </xf>
    <xf numFmtId="165" fontId="1" fillId="0" borderId="0" xfId="4" applyNumberFormat="1" applyFont="1" applyAlignment="1">
      <alignment horizontal="right" vertical="center"/>
    </xf>
    <xf numFmtId="165" fontId="5" fillId="0" borderId="0" xfId="1" quotePrefix="1" applyNumberFormat="1" applyFont="1" applyFill="1" applyBorder="1" applyAlignment="1">
      <alignment horizontal="center" vertical="center"/>
    </xf>
    <xf numFmtId="165" fontId="5" fillId="0" borderId="0" xfId="4" applyNumberFormat="1" applyFont="1" applyAlignment="1">
      <alignment horizontal="right" vertical="center"/>
    </xf>
    <xf numFmtId="165" fontId="4" fillId="0" borderId="0" xfId="4" applyNumberFormat="1" applyFont="1" applyAlignment="1">
      <alignment vertical="center"/>
    </xf>
    <xf numFmtId="165" fontId="5" fillId="0" borderId="1" xfId="4" applyNumberFormat="1" applyFont="1" applyBorder="1" applyAlignment="1">
      <alignment horizontal="right" vertical="center"/>
    </xf>
    <xf numFmtId="165" fontId="5" fillId="0" borderId="0" xfId="4" applyNumberFormat="1" applyFont="1" applyAlignment="1">
      <alignment horizontal="center" vertical="center"/>
    </xf>
    <xf numFmtId="165" fontId="5" fillId="0" borderId="3" xfId="4" applyNumberFormat="1" applyFont="1" applyBorder="1" applyAlignment="1">
      <alignment horizontal="right" vertical="center"/>
    </xf>
    <xf numFmtId="165" fontId="5" fillId="0" borderId="0" xfId="2" applyNumberFormat="1" applyFont="1" applyAlignment="1">
      <alignment horizontal="right" vertical="center"/>
    </xf>
    <xf numFmtId="165" fontId="4" fillId="0" borderId="0" xfId="4" applyNumberFormat="1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165" fontId="2" fillId="0" borderId="1" xfId="2" applyNumberFormat="1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right" vertical="center"/>
    </xf>
    <xf numFmtId="165" fontId="1" fillId="0" borderId="0" xfId="2" applyNumberFormat="1" applyFont="1" applyAlignment="1">
      <alignment vertical="center"/>
    </xf>
    <xf numFmtId="165" fontId="4" fillId="0" borderId="0" xfId="2" applyNumberFormat="1" applyFont="1" applyAlignment="1">
      <alignment vertical="center"/>
    </xf>
    <xf numFmtId="165" fontId="4" fillId="0" borderId="0" xfId="2" applyNumberFormat="1" applyFont="1" applyAlignment="1">
      <alignment horizontal="center" vertical="center"/>
    </xf>
    <xf numFmtId="165" fontId="4" fillId="2" borderId="0" xfId="2" applyNumberFormat="1" applyFont="1" applyFill="1" applyAlignment="1">
      <alignment vertical="center"/>
    </xf>
    <xf numFmtId="165" fontId="4" fillId="2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horizontal="right" vertical="center"/>
    </xf>
    <xf numFmtId="165" fontId="4" fillId="2" borderId="0" xfId="1" applyNumberFormat="1" applyFont="1" applyFill="1" applyAlignment="1">
      <alignment horizontal="right" vertical="center"/>
    </xf>
    <xf numFmtId="165" fontId="4" fillId="2" borderId="0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horizontal="right" vertical="center"/>
    </xf>
    <xf numFmtId="165" fontId="4" fillId="2" borderId="0" xfId="1" applyNumberFormat="1" applyFont="1" applyFill="1" applyBorder="1" applyAlignment="1">
      <alignment horizontal="right" vertical="center"/>
    </xf>
    <xf numFmtId="165" fontId="4" fillId="2" borderId="1" xfId="1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>
      <alignment vertical="center"/>
    </xf>
    <xf numFmtId="165" fontId="4" fillId="2" borderId="1" xfId="1" applyNumberFormat="1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center"/>
    </xf>
    <xf numFmtId="169" fontId="4" fillId="2" borderId="0" xfId="1" applyNumberFormat="1" applyFont="1" applyFill="1" applyBorder="1" applyAlignment="1">
      <alignment vertical="center"/>
    </xf>
    <xf numFmtId="169" fontId="4" fillId="0" borderId="0" xfId="1" applyNumberFormat="1" applyFont="1" applyFill="1" applyAlignment="1">
      <alignment vertical="center"/>
    </xf>
    <xf numFmtId="169" fontId="4" fillId="0" borderId="0" xfId="1" applyNumberFormat="1" applyFont="1" applyFill="1" applyBorder="1" applyAlignment="1">
      <alignment vertical="center"/>
    </xf>
    <xf numFmtId="169" fontId="4" fillId="0" borderId="0" xfId="1" applyNumberFormat="1" applyFont="1" applyFill="1" applyAlignment="1">
      <alignment horizontal="center" vertical="center"/>
    </xf>
    <xf numFmtId="165" fontId="4" fillId="0" borderId="0" xfId="1" applyNumberFormat="1" applyFont="1" applyFill="1" applyAlignment="1">
      <alignment horizontal="center" vertical="center"/>
    </xf>
    <xf numFmtId="165" fontId="5" fillId="0" borderId="0" xfId="1" applyNumberFormat="1" applyFont="1" applyFill="1" applyAlignment="1">
      <alignment vertical="center"/>
    </xf>
    <xf numFmtId="165" fontId="4" fillId="0" borderId="0" xfId="2" applyNumberFormat="1" applyFont="1" applyAlignment="1">
      <alignment horizontal="right" vertical="center"/>
    </xf>
    <xf numFmtId="165" fontId="5" fillId="0" borderId="0" xfId="2" applyNumberFormat="1" applyFont="1" applyAlignment="1">
      <alignment horizontal="center" vertical="center"/>
    </xf>
    <xf numFmtId="165" fontId="5" fillId="2" borderId="0" xfId="1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165" fontId="5" fillId="0" borderId="0" xfId="1" applyNumberFormat="1" applyFont="1" applyFill="1" applyAlignment="1">
      <alignment horizontal="right" vertical="center"/>
    </xf>
    <xf numFmtId="165" fontId="4" fillId="2" borderId="2" xfId="1" applyNumberFormat="1" applyFont="1" applyFill="1" applyBorder="1" applyAlignment="1">
      <alignment vertical="center"/>
    </xf>
    <xf numFmtId="165" fontId="4" fillId="0" borderId="2" xfId="1" applyNumberFormat="1" applyFont="1" applyFill="1" applyBorder="1" applyAlignment="1">
      <alignment vertical="center"/>
    </xf>
    <xf numFmtId="165" fontId="4" fillId="0" borderId="0" xfId="1" applyNumberFormat="1" applyFont="1" applyFill="1" applyAlignment="1">
      <alignment horizontal="justify" vertical="center"/>
    </xf>
    <xf numFmtId="165" fontId="4" fillId="2" borderId="0" xfId="2" applyNumberFormat="1" applyFont="1" applyFill="1" applyAlignment="1">
      <alignment horizontal="right" vertical="center"/>
    </xf>
    <xf numFmtId="165" fontId="5" fillId="0" borderId="1" xfId="2" applyNumberFormat="1" applyFont="1" applyBorder="1" applyAlignment="1">
      <alignment horizontal="right" vertical="center"/>
    </xf>
    <xf numFmtId="165" fontId="4" fillId="0" borderId="0" xfId="4" applyNumberFormat="1" applyFont="1" applyAlignment="1">
      <alignment horizontal="right" vertical="center"/>
    </xf>
    <xf numFmtId="165" fontId="2" fillId="0" borderId="1" xfId="3" applyNumberFormat="1" applyFont="1" applyBorder="1" applyAlignment="1">
      <alignment horizontal="right" vertical="center"/>
    </xf>
    <xf numFmtId="165" fontId="2" fillId="0" borderId="2" xfId="4" applyNumberFormat="1" applyFont="1" applyBorder="1" applyAlignment="1">
      <alignment vertical="center"/>
    </xf>
    <xf numFmtId="169" fontId="2" fillId="0" borderId="2" xfId="3" applyNumberFormat="1" applyFont="1" applyBorder="1" applyAlignment="1">
      <alignment horizontal="right" vertical="center"/>
    </xf>
    <xf numFmtId="165" fontId="2" fillId="0" borderId="1" xfId="3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right" vertical="center"/>
    </xf>
    <xf numFmtId="167" fontId="2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horizontal="right" vertical="center"/>
    </xf>
    <xf numFmtId="167" fontId="2" fillId="0" borderId="1" xfId="3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7" fontId="2" fillId="0" borderId="5" xfId="0" applyNumberFormat="1" applyFont="1" applyBorder="1" applyAlignment="1">
      <alignment horizontal="right" vertical="center"/>
    </xf>
    <xf numFmtId="167" fontId="2" fillId="0" borderId="6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4" fontId="2" fillId="0" borderId="5" xfId="0" applyNumberFormat="1" applyFont="1" applyBorder="1" applyAlignment="1">
      <alignment horizontal="right" vertical="center"/>
    </xf>
    <xf numFmtId="164" fontId="7" fillId="0" borderId="0" xfId="4" applyNumberFormat="1" applyFont="1" applyAlignment="1">
      <alignment horizontal="left" vertical="center"/>
    </xf>
    <xf numFmtId="164" fontId="11" fillId="0" borderId="0" xfId="0" applyNumberFormat="1" applyFont="1" applyAlignment="1">
      <alignment vertical="center"/>
    </xf>
    <xf numFmtId="164" fontId="1" fillId="0" borderId="0" xfId="2" applyNumberFormat="1" applyFont="1" applyAlignment="1">
      <alignment horizontal="center" vertical="center"/>
    </xf>
    <xf numFmtId="165" fontId="2" fillId="0" borderId="0" xfId="1" applyNumberFormat="1" applyFont="1" applyFill="1" applyAlignment="1">
      <alignment horizontal="center" vertical="center"/>
    </xf>
    <xf numFmtId="165" fontId="1" fillId="0" borderId="1" xfId="2" applyNumberFormat="1" applyFont="1" applyBorder="1" applyAlignment="1">
      <alignment vertical="center"/>
    </xf>
    <xf numFmtId="167" fontId="4" fillId="0" borderId="0" xfId="4" applyNumberFormat="1" applyFont="1" applyAlignment="1">
      <alignment horizontal="right" vertical="center"/>
    </xf>
    <xf numFmtId="165" fontId="4" fillId="0" borderId="1" xfId="4" applyNumberFormat="1" applyFont="1" applyBorder="1" applyAlignment="1">
      <alignment horizontal="right" vertical="center"/>
    </xf>
    <xf numFmtId="165" fontId="4" fillId="0" borderId="1" xfId="2" applyNumberFormat="1" applyFont="1" applyBorder="1" applyAlignment="1">
      <alignment horizontal="right" vertical="center"/>
    </xf>
    <xf numFmtId="165" fontId="4" fillId="0" borderId="2" xfId="4" applyNumberFormat="1" applyFont="1" applyBorder="1" applyAlignment="1">
      <alignment horizontal="right" vertical="center"/>
    </xf>
    <xf numFmtId="167" fontId="4" fillId="2" borderId="0" xfId="4" applyNumberFormat="1" applyFont="1" applyFill="1" applyAlignment="1">
      <alignment horizontal="right" vertical="center"/>
    </xf>
    <xf numFmtId="165" fontId="4" fillId="2" borderId="0" xfId="4" applyNumberFormat="1" applyFont="1" applyFill="1" applyAlignment="1">
      <alignment horizontal="right" vertical="center"/>
    </xf>
    <xf numFmtId="165" fontId="4" fillId="2" borderId="1" xfId="4" applyNumberFormat="1" applyFont="1" applyFill="1" applyBorder="1" applyAlignment="1">
      <alignment horizontal="right" vertical="center"/>
    </xf>
    <xf numFmtId="165" fontId="4" fillId="2" borderId="1" xfId="2" applyNumberFormat="1" applyFont="1" applyFill="1" applyBorder="1" applyAlignment="1">
      <alignment horizontal="right" vertical="center"/>
    </xf>
    <xf numFmtId="165" fontId="4" fillId="2" borderId="2" xfId="4" applyNumberFormat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4" applyNumberFormat="1" applyFont="1" applyBorder="1" applyAlignment="1">
      <alignment horizontal="right" vertical="center"/>
    </xf>
    <xf numFmtId="165" fontId="5" fillId="0" borderId="1" xfId="4" applyNumberFormat="1" applyFont="1" applyBorder="1" applyAlignment="1">
      <alignment horizontal="center" vertical="center"/>
    </xf>
    <xf numFmtId="165" fontId="5" fillId="0" borderId="3" xfId="1" applyNumberFormat="1" applyFont="1" applyFill="1" applyBorder="1" applyAlignment="1">
      <alignment horizontal="center" vertical="center"/>
    </xf>
    <xf numFmtId="165" fontId="5" fillId="0" borderId="3" xfId="4" applyNumberFormat="1" applyFont="1" applyBorder="1" applyAlignment="1">
      <alignment horizontal="center" vertical="center"/>
    </xf>
    <xf numFmtId="165" fontId="1" fillId="0" borderId="1" xfId="2" applyNumberFormat="1" applyFont="1" applyBorder="1" applyAlignment="1">
      <alignment horizontal="center" vertical="center"/>
    </xf>
    <xf numFmtId="165" fontId="1" fillId="0" borderId="3" xfId="2" applyNumberFormat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right" vertical="center"/>
    </xf>
  </cellXfs>
  <cellStyles count="6">
    <cellStyle name="Comma" xfId="1" builtinId="3"/>
    <cellStyle name="Normal" xfId="0" builtinId="0"/>
    <cellStyle name="Normal 2" xfId="2" xr:uid="{A6A692FF-ECD8-402A-A5B0-FF2E554A73D4}"/>
    <cellStyle name="Normal 2 2 2" xfId="3" xr:uid="{2540E4C9-9DEF-4104-92D8-AA346F23F6EA}"/>
    <cellStyle name="Normal 3" xfId="4" xr:uid="{6866DD30-E29F-4FDB-8517-53F8A12933AD}"/>
    <cellStyle name="Normal_3M Thailand 311244 - T" xfId="5" xr:uid="{42B15E5A-28F1-43D3-8EDE-FE42238A5073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F27E4-0C29-4FCA-8EAF-4BB1BEFAFA42}">
  <dimension ref="A1:M109"/>
  <sheetViews>
    <sheetView tabSelected="1" zoomScaleNormal="100" zoomScaleSheetLayoutView="55" workbookViewId="0"/>
  </sheetViews>
  <sheetFormatPr defaultColWidth="9.140625" defaultRowHeight="21.75" customHeight="1" x14ac:dyDescent="0.5"/>
  <cols>
    <col min="1" max="3" width="1.7109375" style="2" customWidth="1"/>
    <col min="4" max="4" width="33.85546875" style="2" customWidth="1"/>
    <col min="5" max="5" width="8.42578125" style="3" customWidth="1"/>
    <col min="6" max="6" width="0.85546875" style="2" customWidth="1"/>
    <col min="7" max="7" width="15.28515625" style="4" customWidth="1"/>
    <col min="8" max="8" width="0.85546875" style="4" customWidth="1"/>
    <col min="9" max="9" width="13.7109375" style="4" customWidth="1"/>
    <col min="10" max="10" width="0.85546875" style="4" customWidth="1"/>
    <col min="11" max="11" width="15.28515625" style="4" customWidth="1"/>
    <col min="12" max="12" width="0.85546875" style="5" customWidth="1"/>
    <col min="13" max="13" width="13.7109375" style="15" customWidth="1"/>
    <col min="14" max="16384" width="9.140625" style="2"/>
  </cols>
  <sheetData>
    <row r="1" spans="1:13" ht="21.75" customHeight="1" x14ac:dyDescent="0.5">
      <c r="A1" s="1" t="s">
        <v>0</v>
      </c>
      <c r="M1" s="6"/>
    </row>
    <row r="2" spans="1:13" ht="21.75" customHeight="1" x14ac:dyDescent="0.5">
      <c r="A2" s="7" t="s">
        <v>160</v>
      </c>
      <c r="M2" s="6"/>
    </row>
    <row r="3" spans="1:13" ht="21.75" customHeight="1" x14ac:dyDescent="0.5">
      <c r="A3" s="8" t="s">
        <v>153</v>
      </c>
      <c r="B3" s="9"/>
      <c r="C3" s="9"/>
      <c r="D3" s="9"/>
      <c r="E3" s="10"/>
      <c r="F3" s="9"/>
      <c r="G3" s="11"/>
      <c r="H3" s="11"/>
      <c r="I3" s="11"/>
      <c r="J3" s="11"/>
      <c r="K3" s="11"/>
      <c r="L3" s="12"/>
      <c r="M3" s="189"/>
    </row>
    <row r="4" spans="1:13" ht="19.350000000000001" customHeight="1" x14ac:dyDescent="0.5">
      <c r="E4" s="13"/>
      <c r="G4" s="14"/>
      <c r="H4" s="14"/>
      <c r="L4" s="4"/>
      <c r="M4" s="4"/>
    </row>
    <row r="5" spans="1:13" ht="19.350000000000001" customHeight="1" x14ac:dyDescent="0.5">
      <c r="G5" s="212" t="s">
        <v>1</v>
      </c>
      <c r="H5" s="212"/>
      <c r="I5" s="212"/>
      <c r="J5" s="15"/>
      <c r="K5" s="212" t="s">
        <v>2</v>
      </c>
      <c r="L5" s="212"/>
      <c r="M5" s="212"/>
    </row>
    <row r="6" spans="1:13" ht="19.350000000000001" customHeight="1" x14ac:dyDescent="0.5">
      <c r="E6" s="16"/>
      <c r="F6" s="1"/>
      <c r="G6" s="6" t="s">
        <v>3</v>
      </c>
      <c r="H6" s="6"/>
      <c r="I6" s="6" t="s">
        <v>4</v>
      </c>
      <c r="J6" s="6"/>
      <c r="K6" s="6" t="s">
        <v>3</v>
      </c>
      <c r="L6" s="6"/>
      <c r="M6" s="6" t="s">
        <v>4</v>
      </c>
    </row>
    <row r="7" spans="1:13" ht="19.350000000000001" customHeight="1" x14ac:dyDescent="0.5">
      <c r="G7" s="6" t="s">
        <v>139</v>
      </c>
      <c r="H7" s="6"/>
      <c r="I7" s="6" t="s">
        <v>5</v>
      </c>
      <c r="J7" s="6"/>
      <c r="K7" s="6" t="s">
        <v>139</v>
      </c>
      <c r="L7" s="6"/>
      <c r="M7" s="6" t="s">
        <v>5</v>
      </c>
    </row>
    <row r="8" spans="1:13" ht="19.350000000000001" customHeight="1" x14ac:dyDescent="0.5">
      <c r="E8" s="16"/>
      <c r="F8" s="1"/>
      <c r="G8" s="6" t="s">
        <v>150</v>
      </c>
      <c r="H8" s="6"/>
      <c r="I8" s="6" t="s">
        <v>125</v>
      </c>
      <c r="J8" s="6"/>
      <c r="K8" s="6" t="s">
        <v>150</v>
      </c>
      <c r="L8" s="6"/>
      <c r="M8" s="6" t="s">
        <v>125</v>
      </c>
    </row>
    <row r="9" spans="1:13" ht="19.350000000000001" customHeight="1" x14ac:dyDescent="0.5">
      <c r="E9" s="75" t="s">
        <v>6</v>
      </c>
      <c r="F9" s="1"/>
      <c r="G9" s="187" t="s">
        <v>7</v>
      </c>
      <c r="H9" s="6"/>
      <c r="I9" s="187" t="s">
        <v>7</v>
      </c>
      <c r="J9" s="6"/>
      <c r="K9" s="187" t="s">
        <v>7</v>
      </c>
      <c r="L9" s="6"/>
      <c r="M9" s="187" t="s">
        <v>7</v>
      </c>
    </row>
    <row r="10" spans="1:13" ht="19.350000000000001" customHeight="1" x14ac:dyDescent="0.5">
      <c r="A10" s="1" t="s">
        <v>8</v>
      </c>
      <c r="E10" s="16"/>
      <c r="F10" s="1"/>
      <c r="G10" s="17"/>
      <c r="H10" s="18"/>
      <c r="I10" s="18"/>
      <c r="J10" s="18"/>
      <c r="K10" s="17"/>
      <c r="L10" s="6"/>
      <c r="M10" s="6"/>
    </row>
    <row r="11" spans="1:13" ht="6" customHeight="1" x14ac:dyDescent="0.5">
      <c r="E11" s="16"/>
      <c r="F11" s="1"/>
      <c r="G11" s="19"/>
      <c r="H11" s="6"/>
      <c r="I11" s="6"/>
      <c r="J11" s="6"/>
      <c r="K11" s="19"/>
      <c r="L11" s="6"/>
      <c r="M11" s="6"/>
    </row>
    <row r="12" spans="1:13" ht="19.350000000000001" customHeight="1" x14ac:dyDescent="0.5">
      <c r="A12" s="1" t="s">
        <v>9</v>
      </c>
      <c r="G12" s="20"/>
      <c r="K12" s="20"/>
    </row>
    <row r="13" spans="1:13" ht="6" customHeight="1" x14ac:dyDescent="0.5">
      <c r="E13" s="16"/>
      <c r="F13" s="1"/>
      <c r="G13" s="19"/>
      <c r="H13" s="6"/>
      <c r="I13" s="6"/>
      <c r="J13" s="6"/>
      <c r="K13" s="19"/>
      <c r="L13" s="6"/>
      <c r="M13" s="6"/>
    </row>
    <row r="14" spans="1:13" ht="19.350000000000001" customHeight="1" x14ac:dyDescent="0.5">
      <c r="A14" s="2" t="s">
        <v>10</v>
      </c>
      <c r="E14" s="13"/>
      <c r="G14" s="21">
        <v>1042578</v>
      </c>
      <c r="H14" s="14"/>
      <c r="I14" s="2">
        <v>1191606</v>
      </c>
      <c r="J14" s="14"/>
      <c r="K14" s="21">
        <v>879305</v>
      </c>
      <c r="L14" s="14"/>
      <c r="M14" s="2">
        <v>1081385</v>
      </c>
    </row>
    <row r="15" spans="1:13" ht="19.350000000000001" customHeight="1" x14ac:dyDescent="0.5">
      <c r="A15" s="2" t="s">
        <v>183</v>
      </c>
      <c r="E15" s="13"/>
      <c r="G15" s="21"/>
      <c r="H15" s="14"/>
      <c r="I15" s="2"/>
      <c r="J15" s="14"/>
      <c r="K15" s="21"/>
      <c r="L15" s="14"/>
      <c r="M15" s="2"/>
    </row>
    <row r="16" spans="1:13" ht="19.350000000000001" customHeight="1" x14ac:dyDescent="0.5">
      <c r="A16" s="78"/>
      <c r="B16" s="2" t="s">
        <v>182</v>
      </c>
      <c r="E16" s="13">
        <v>7</v>
      </c>
      <c r="G16" s="21">
        <v>30000</v>
      </c>
      <c r="H16" s="14"/>
      <c r="I16" s="188">
        <v>0</v>
      </c>
      <c r="J16" s="14"/>
      <c r="K16" s="21">
        <v>30000</v>
      </c>
      <c r="L16" s="14"/>
      <c r="M16" s="188">
        <v>0</v>
      </c>
    </row>
    <row r="17" spans="1:13" ht="19.350000000000001" customHeight="1" x14ac:dyDescent="0.5">
      <c r="A17" s="2" t="s">
        <v>170</v>
      </c>
      <c r="E17" s="13">
        <v>8</v>
      </c>
      <c r="G17" s="21">
        <v>580095</v>
      </c>
      <c r="H17" s="14"/>
      <c r="I17" s="2">
        <v>636958</v>
      </c>
      <c r="J17" s="14"/>
      <c r="K17" s="21">
        <v>387444</v>
      </c>
      <c r="L17" s="14"/>
      <c r="M17" s="2">
        <v>488506</v>
      </c>
    </row>
    <row r="18" spans="1:13" ht="19.350000000000001" customHeight="1" x14ac:dyDescent="0.5">
      <c r="A18" s="2" t="s">
        <v>11</v>
      </c>
      <c r="E18" s="13">
        <v>9</v>
      </c>
      <c r="G18" s="21">
        <v>939134</v>
      </c>
      <c r="H18" s="23"/>
      <c r="I18" s="2">
        <v>480131</v>
      </c>
      <c r="J18" s="23"/>
      <c r="K18" s="21">
        <v>898209</v>
      </c>
      <c r="L18" s="23"/>
      <c r="M18" s="2">
        <v>385064</v>
      </c>
    </row>
    <row r="19" spans="1:13" ht="19.350000000000001" customHeight="1" x14ac:dyDescent="0.5">
      <c r="A19" s="2" t="s">
        <v>12</v>
      </c>
      <c r="E19" s="13">
        <v>10</v>
      </c>
      <c r="G19" s="21">
        <v>144936</v>
      </c>
      <c r="H19" s="23"/>
      <c r="I19" s="188">
        <v>122454</v>
      </c>
      <c r="J19" s="23"/>
      <c r="K19" s="21">
        <v>144936</v>
      </c>
      <c r="L19" s="23"/>
      <c r="M19" s="188">
        <v>122454</v>
      </c>
    </row>
    <row r="20" spans="1:13" ht="19.350000000000001" customHeight="1" x14ac:dyDescent="0.5">
      <c r="A20" s="2" t="s">
        <v>18</v>
      </c>
      <c r="E20" s="13"/>
      <c r="G20" s="21"/>
      <c r="H20" s="23"/>
      <c r="I20" s="14"/>
      <c r="J20" s="23"/>
      <c r="K20" s="21"/>
      <c r="L20" s="23"/>
      <c r="M20" s="14"/>
    </row>
    <row r="21" spans="1:13" ht="19.350000000000001" customHeight="1" x14ac:dyDescent="0.5">
      <c r="B21" s="2" t="s">
        <v>131</v>
      </c>
      <c r="E21" s="13" t="s">
        <v>186</v>
      </c>
      <c r="G21" s="21">
        <v>0</v>
      </c>
      <c r="H21" s="23"/>
      <c r="I21" s="188">
        <v>0</v>
      </c>
      <c r="J21" s="23"/>
      <c r="K21" s="21">
        <v>43252</v>
      </c>
      <c r="L21" s="23"/>
      <c r="M21" s="188">
        <v>40821</v>
      </c>
    </row>
    <row r="22" spans="1:13" ht="19.350000000000001" customHeight="1" x14ac:dyDescent="0.5">
      <c r="A22" s="2" t="s">
        <v>13</v>
      </c>
      <c r="E22" s="13"/>
      <c r="G22" s="24">
        <v>60054</v>
      </c>
      <c r="H22" s="23"/>
      <c r="I22" s="195">
        <v>57324</v>
      </c>
      <c r="J22" s="14"/>
      <c r="K22" s="24">
        <v>40756</v>
      </c>
      <c r="L22" s="14"/>
      <c r="M22" s="195">
        <v>40994</v>
      </c>
    </row>
    <row r="23" spans="1:13" ht="6" customHeight="1" x14ac:dyDescent="0.5">
      <c r="E23" s="13"/>
      <c r="F23" s="1"/>
      <c r="G23" s="26"/>
      <c r="H23" s="27"/>
      <c r="I23" s="27"/>
      <c r="J23" s="27"/>
      <c r="K23" s="26"/>
      <c r="L23" s="27"/>
      <c r="M23" s="27"/>
    </row>
    <row r="24" spans="1:13" ht="19.350000000000001" customHeight="1" x14ac:dyDescent="0.5">
      <c r="A24" s="1" t="s">
        <v>14</v>
      </c>
      <c r="E24" s="13"/>
      <c r="G24" s="25">
        <f>SUM(G14:G23)</f>
        <v>2796797</v>
      </c>
      <c r="H24" s="23"/>
      <c r="I24" s="196">
        <f>SUM(I14:I23)</f>
        <v>2488473</v>
      </c>
      <c r="J24" s="23"/>
      <c r="K24" s="25">
        <f>SUM(K14:K23)</f>
        <v>2423902</v>
      </c>
      <c r="L24" s="23"/>
      <c r="M24" s="196">
        <f>SUM(M14:M23)</f>
        <v>2159224</v>
      </c>
    </row>
    <row r="25" spans="1:13" ht="19.350000000000001" customHeight="1" x14ac:dyDescent="0.5">
      <c r="E25" s="13"/>
      <c r="G25" s="22"/>
      <c r="H25" s="14"/>
      <c r="I25" s="28"/>
      <c r="J25" s="14"/>
      <c r="K25" s="22"/>
      <c r="L25" s="14"/>
      <c r="M25" s="28"/>
    </row>
    <row r="26" spans="1:13" ht="19.350000000000001" customHeight="1" x14ac:dyDescent="0.5">
      <c r="A26" s="1" t="s">
        <v>15</v>
      </c>
      <c r="E26" s="13"/>
      <c r="G26" s="20"/>
      <c r="I26" s="14"/>
      <c r="J26" s="14"/>
      <c r="K26" s="20"/>
      <c r="L26" s="14"/>
      <c r="M26" s="14"/>
    </row>
    <row r="27" spans="1:13" ht="6" customHeight="1" x14ac:dyDescent="0.5">
      <c r="E27" s="13"/>
      <c r="F27" s="1"/>
      <c r="G27" s="19"/>
      <c r="H27" s="6"/>
      <c r="I27" s="27"/>
      <c r="J27" s="27"/>
      <c r="K27" s="19"/>
      <c r="L27" s="27"/>
      <c r="M27" s="27"/>
    </row>
    <row r="28" spans="1:13" ht="19.350000000000001" customHeight="1" x14ac:dyDescent="0.5">
      <c r="A28" s="2" t="s">
        <v>16</v>
      </c>
      <c r="E28" s="13"/>
      <c r="G28" s="30">
        <v>0</v>
      </c>
      <c r="H28" s="15"/>
      <c r="I28" s="188">
        <v>0</v>
      </c>
      <c r="J28" s="14"/>
      <c r="K28" s="30">
        <v>21011</v>
      </c>
      <c r="L28" s="14"/>
      <c r="M28" s="188">
        <v>21011</v>
      </c>
    </row>
    <row r="29" spans="1:13" ht="19.350000000000001" customHeight="1" x14ac:dyDescent="0.5">
      <c r="A29" s="2" t="s">
        <v>17</v>
      </c>
      <c r="E29" s="13"/>
      <c r="G29" s="21">
        <v>786</v>
      </c>
      <c r="H29" s="14"/>
      <c r="I29" s="191">
        <v>845</v>
      </c>
      <c r="J29" s="14"/>
      <c r="K29" s="21">
        <v>786</v>
      </c>
      <c r="L29" s="14"/>
      <c r="M29" s="191">
        <v>845</v>
      </c>
    </row>
    <row r="30" spans="1:13" ht="19.350000000000001" customHeight="1" x14ac:dyDescent="0.5">
      <c r="A30" s="2" t="s">
        <v>18</v>
      </c>
      <c r="E30" s="13" t="s">
        <v>186</v>
      </c>
      <c r="G30" s="21">
        <v>0</v>
      </c>
      <c r="H30" s="14"/>
      <c r="I30" s="188">
        <v>0</v>
      </c>
      <c r="J30" s="14"/>
      <c r="K30" s="21">
        <v>108813</v>
      </c>
      <c r="L30" s="14"/>
      <c r="M30" s="188">
        <v>102067</v>
      </c>
    </row>
    <row r="31" spans="1:13" ht="19.350000000000001" customHeight="1" x14ac:dyDescent="0.5">
      <c r="A31" s="2" t="s">
        <v>19</v>
      </c>
      <c r="E31" s="13">
        <v>11</v>
      </c>
      <c r="G31" s="21">
        <v>2629417</v>
      </c>
      <c r="H31" s="14"/>
      <c r="I31" s="191">
        <v>2607193</v>
      </c>
      <c r="J31" s="14"/>
      <c r="K31" s="21">
        <v>2336299</v>
      </c>
      <c r="L31" s="14"/>
      <c r="M31" s="191">
        <v>2310040</v>
      </c>
    </row>
    <row r="32" spans="1:13" ht="19.350000000000001" customHeight="1" x14ac:dyDescent="0.5">
      <c r="A32" s="2" t="s">
        <v>20</v>
      </c>
      <c r="E32" s="13"/>
      <c r="G32" s="21">
        <v>6397</v>
      </c>
      <c r="H32" s="14"/>
      <c r="I32" s="191">
        <v>6995</v>
      </c>
      <c r="J32" s="14"/>
      <c r="K32" s="21">
        <v>6397</v>
      </c>
      <c r="L32" s="14"/>
      <c r="M32" s="188">
        <v>6995</v>
      </c>
    </row>
    <row r="33" spans="1:13" ht="19.350000000000001" customHeight="1" x14ac:dyDescent="0.5">
      <c r="A33" s="2" t="s">
        <v>21</v>
      </c>
      <c r="E33" s="13"/>
      <c r="G33" s="21">
        <v>12441</v>
      </c>
      <c r="H33" s="14"/>
      <c r="I33" s="191">
        <v>12295</v>
      </c>
      <c r="J33" s="14"/>
      <c r="K33" s="21">
        <v>0</v>
      </c>
      <c r="L33" s="14"/>
      <c r="M33" s="188">
        <v>0</v>
      </c>
    </row>
    <row r="34" spans="1:13" ht="19.350000000000001" customHeight="1" x14ac:dyDescent="0.5">
      <c r="A34" s="2" t="s">
        <v>22</v>
      </c>
      <c r="E34" s="13"/>
      <c r="G34" s="21">
        <v>29960</v>
      </c>
      <c r="H34" s="14"/>
      <c r="I34" s="191">
        <v>16039</v>
      </c>
      <c r="J34" s="23"/>
      <c r="K34" s="21">
        <v>39270</v>
      </c>
      <c r="L34" s="23"/>
      <c r="M34" s="191">
        <v>22931</v>
      </c>
    </row>
    <row r="35" spans="1:13" ht="19.350000000000001" customHeight="1" x14ac:dyDescent="0.5">
      <c r="A35" s="2" t="s">
        <v>23</v>
      </c>
      <c r="E35" s="13"/>
      <c r="G35" s="24">
        <v>26657</v>
      </c>
      <c r="H35" s="14"/>
      <c r="I35" s="197">
        <v>22385</v>
      </c>
      <c r="J35" s="14"/>
      <c r="K35" s="24">
        <v>6815</v>
      </c>
      <c r="L35" s="14"/>
      <c r="M35" s="197">
        <v>7653</v>
      </c>
    </row>
    <row r="36" spans="1:13" ht="6" customHeight="1" x14ac:dyDescent="0.5">
      <c r="E36" s="16"/>
      <c r="F36" s="1"/>
      <c r="G36" s="33"/>
      <c r="H36" s="27"/>
      <c r="I36" s="27"/>
      <c r="J36" s="27"/>
      <c r="K36" s="33"/>
      <c r="L36" s="27"/>
      <c r="M36" s="27"/>
    </row>
    <row r="37" spans="1:13" ht="19.350000000000001" customHeight="1" x14ac:dyDescent="0.5">
      <c r="A37" s="1" t="s">
        <v>24</v>
      </c>
      <c r="G37" s="34">
        <f>SUM(G28:G36)</f>
        <v>2705658</v>
      </c>
      <c r="H37" s="23"/>
      <c r="I37" s="32">
        <f>SUM(I28:I36)</f>
        <v>2665752</v>
      </c>
      <c r="J37" s="23"/>
      <c r="K37" s="34">
        <f>SUM(K28:K36)</f>
        <v>2519391</v>
      </c>
      <c r="L37" s="23"/>
      <c r="M37" s="196">
        <f>SUM(M28:M36)</f>
        <v>2471542</v>
      </c>
    </row>
    <row r="38" spans="1:13" ht="6" customHeight="1" x14ac:dyDescent="0.5">
      <c r="E38" s="16"/>
      <c r="F38" s="1"/>
      <c r="G38" s="33"/>
      <c r="H38" s="27"/>
      <c r="I38" s="27"/>
      <c r="J38" s="27"/>
      <c r="K38" s="33"/>
      <c r="L38" s="27"/>
      <c r="M38" s="27"/>
    </row>
    <row r="39" spans="1:13" ht="19.350000000000001" customHeight="1" thickBot="1" x14ac:dyDescent="0.55000000000000004">
      <c r="A39" s="1" t="s">
        <v>25</v>
      </c>
      <c r="G39" s="35">
        <f>SUM(G24+G37)</f>
        <v>5502455</v>
      </c>
      <c r="H39" s="23"/>
      <c r="I39" s="36">
        <f>SUM(I24+I37)</f>
        <v>5154225</v>
      </c>
      <c r="J39" s="23"/>
      <c r="K39" s="35">
        <f>SUM(K37,K24)</f>
        <v>4943293</v>
      </c>
      <c r="L39" s="23"/>
      <c r="M39" s="36">
        <f>SUM(M37,M24)</f>
        <v>4630766</v>
      </c>
    </row>
    <row r="40" spans="1:13" ht="19.350000000000001" customHeight="1" thickTop="1" x14ac:dyDescent="0.5">
      <c r="A40" s="1"/>
      <c r="G40" s="15"/>
      <c r="I40" s="15"/>
      <c r="K40" s="15"/>
      <c r="L40" s="4"/>
    </row>
    <row r="41" spans="1:13" ht="19.350000000000001" customHeight="1" x14ac:dyDescent="0.5">
      <c r="A41" s="1"/>
      <c r="G41" s="15"/>
      <c r="I41" s="15"/>
      <c r="K41" s="15"/>
      <c r="L41" s="4"/>
    </row>
    <row r="42" spans="1:13" ht="19.350000000000001" customHeight="1" x14ac:dyDescent="0.5">
      <c r="A42" s="1"/>
      <c r="G42" s="15"/>
      <c r="I42" s="15"/>
      <c r="K42" s="15"/>
      <c r="L42" s="4"/>
    </row>
    <row r="43" spans="1:13" ht="19.350000000000001" customHeight="1" x14ac:dyDescent="0.5">
      <c r="A43" s="1"/>
      <c r="G43" s="15"/>
      <c r="I43" s="15"/>
      <c r="K43" s="15"/>
      <c r="L43" s="4"/>
    </row>
    <row r="44" spans="1:13" ht="19.350000000000001" customHeight="1" x14ac:dyDescent="0.5">
      <c r="A44" s="1"/>
      <c r="G44" s="15"/>
      <c r="I44" s="15"/>
      <c r="K44" s="15"/>
      <c r="L44" s="4"/>
    </row>
    <row r="45" spans="1:13" ht="19.350000000000001" customHeight="1" x14ac:dyDescent="0.5">
      <c r="A45" s="2" t="s">
        <v>26</v>
      </c>
    </row>
    <row r="46" spans="1:13" ht="19.350000000000001" customHeight="1" x14ac:dyDescent="0.5">
      <c r="A46" s="2" t="s">
        <v>27</v>
      </c>
    </row>
    <row r="47" spans="1:13" ht="19.350000000000001" customHeight="1" x14ac:dyDescent="0.5"/>
    <row r="48" spans="1:13" ht="19.350000000000001" customHeight="1" x14ac:dyDescent="0.5">
      <c r="A48" s="2" t="s">
        <v>26</v>
      </c>
    </row>
    <row r="49" spans="1:13" ht="19.350000000000001" customHeight="1" x14ac:dyDescent="0.5">
      <c r="A49" s="2" t="s">
        <v>27</v>
      </c>
    </row>
    <row r="50" spans="1:13" ht="5.25" customHeight="1" x14ac:dyDescent="0.5"/>
    <row r="51" spans="1:13" ht="22.35" customHeight="1" x14ac:dyDescent="0.5">
      <c r="A51" s="50" t="s">
        <v>187</v>
      </c>
      <c r="B51" s="9"/>
      <c r="C51" s="9"/>
      <c r="D51" s="9"/>
      <c r="E51" s="10"/>
      <c r="F51" s="9"/>
      <c r="G51" s="11"/>
      <c r="H51" s="11"/>
      <c r="I51" s="11"/>
      <c r="J51" s="11"/>
      <c r="K51" s="11"/>
      <c r="L51" s="12"/>
      <c r="M51" s="189"/>
    </row>
    <row r="52" spans="1:13" ht="21.75" customHeight="1" x14ac:dyDescent="0.5">
      <c r="A52" s="1" t="s">
        <v>0</v>
      </c>
      <c r="M52" s="6"/>
    </row>
    <row r="53" spans="1:13" ht="21.75" customHeight="1" x14ac:dyDescent="0.5">
      <c r="A53" s="7" t="s">
        <v>185</v>
      </c>
      <c r="M53" s="6"/>
    </row>
    <row r="54" spans="1:13" ht="21.75" customHeight="1" x14ac:dyDescent="0.5">
      <c r="A54" s="8" t="str">
        <f>A3</f>
        <v>ณ วันที่ 31 มีนาคม พ.ศ. 2567</v>
      </c>
      <c r="B54" s="9"/>
      <c r="C54" s="9"/>
      <c r="D54" s="9"/>
      <c r="E54" s="10"/>
      <c r="F54" s="9"/>
      <c r="G54" s="11"/>
      <c r="H54" s="11"/>
      <c r="I54" s="11"/>
      <c r="J54" s="11"/>
      <c r="K54" s="11"/>
      <c r="L54" s="12"/>
      <c r="M54" s="189"/>
    </row>
    <row r="55" spans="1:13" ht="10.5" customHeight="1" x14ac:dyDescent="0.5">
      <c r="G55" s="15"/>
      <c r="H55" s="28"/>
      <c r="K55" s="15"/>
      <c r="L55" s="4"/>
    </row>
    <row r="56" spans="1:13" ht="18.95" customHeight="1" x14ac:dyDescent="0.5">
      <c r="A56" s="1"/>
      <c r="E56" s="38"/>
      <c r="F56" s="38"/>
      <c r="G56" s="212" t="s">
        <v>1</v>
      </c>
      <c r="H56" s="212"/>
      <c r="I56" s="212"/>
      <c r="J56" s="15"/>
      <c r="K56" s="212" t="s">
        <v>2</v>
      </c>
      <c r="L56" s="212"/>
      <c r="M56" s="212"/>
    </row>
    <row r="57" spans="1:13" ht="18.95" customHeight="1" x14ac:dyDescent="0.5">
      <c r="A57" s="1"/>
      <c r="E57" s="38"/>
      <c r="F57" s="38"/>
      <c r="G57" s="6" t="s">
        <v>3</v>
      </c>
      <c r="H57" s="6"/>
      <c r="I57" s="6" t="s">
        <v>4</v>
      </c>
      <c r="J57" s="6"/>
      <c r="K57" s="6" t="s">
        <v>3</v>
      </c>
      <c r="L57" s="6"/>
      <c r="M57" s="6" t="s">
        <v>4</v>
      </c>
    </row>
    <row r="58" spans="1:13" ht="18.95" customHeight="1" x14ac:dyDescent="0.5">
      <c r="A58" s="1"/>
      <c r="E58" s="38"/>
      <c r="F58" s="38"/>
      <c r="G58" s="6" t="s">
        <v>139</v>
      </c>
      <c r="H58" s="6"/>
      <c r="I58" s="6" t="s">
        <v>5</v>
      </c>
      <c r="J58" s="6"/>
      <c r="K58" s="6" t="s">
        <v>139</v>
      </c>
      <c r="L58" s="6"/>
      <c r="M58" s="6" t="s">
        <v>5</v>
      </c>
    </row>
    <row r="59" spans="1:13" ht="18.95" customHeight="1" x14ac:dyDescent="0.5">
      <c r="A59" s="1"/>
      <c r="E59" s="38"/>
      <c r="F59" s="38"/>
      <c r="G59" s="6" t="s">
        <v>150</v>
      </c>
      <c r="H59" s="6"/>
      <c r="I59" s="6" t="s">
        <v>125</v>
      </c>
      <c r="J59" s="6"/>
      <c r="K59" s="6" t="s">
        <v>150</v>
      </c>
      <c r="L59" s="6"/>
      <c r="M59" s="6" t="s">
        <v>125</v>
      </c>
    </row>
    <row r="60" spans="1:13" ht="18.95" customHeight="1" x14ac:dyDescent="0.5">
      <c r="A60" s="1"/>
      <c r="E60" s="75" t="s">
        <v>6</v>
      </c>
      <c r="F60" s="38"/>
      <c r="G60" s="187" t="s">
        <v>7</v>
      </c>
      <c r="H60" s="6"/>
      <c r="I60" s="187" t="s">
        <v>7</v>
      </c>
      <c r="J60" s="6"/>
      <c r="K60" s="187" t="s">
        <v>7</v>
      </c>
      <c r="L60" s="6"/>
      <c r="M60" s="187" t="s">
        <v>7</v>
      </c>
    </row>
    <row r="61" spans="1:13" ht="18.95" customHeight="1" x14ac:dyDescent="0.5">
      <c r="A61" s="1" t="s">
        <v>28</v>
      </c>
      <c r="E61" s="16"/>
      <c r="F61" s="38"/>
      <c r="G61" s="17"/>
      <c r="H61" s="18"/>
      <c r="I61" s="18"/>
      <c r="J61" s="18"/>
      <c r="K61" s="17"/>
      <c r="L61" s="6"/>
      <c r="M61" s="6"/>
    </row>
    <row r="62" spans="1:13" ht="3.95" customHeight="1" x14ac:dyDescent="0.5">
      <c r="E62" s="16"/>
      <c r="F62" s="1"/>
      <c r="G62" s="19"/>
      <c r="H62" s="6"/>
      <c r="I62" s="6"/>
      <c r="J62" s="6"/>
      <c r="K62" s="19"/>
      <c r="L62" s="6"/>
      <c r="M62" s="6"/>
    </row>
    <row r="63" spans="1:13" ht="18.95" customHeight="1" x14ac:dyDescent="0.5">
      <c r="A63" s="1" t="s">
        <v>29</v>
      </c>
      <c r="G63" s="20"/>
      <c r="K63" s="20"/>
    </row>
    <row r="64" spans="1:13" ht="3.95" customHeight="1" x14ac:dyDescent="0.5">
      <c r="E64" s="16"/>
      <c r="F64" s="1"/>
      <c r="G64" s="19"/>
      <c r="H64" s="6"/>
      <c r="I64" s="6"/>
      <c r="J64" s="6"/>
      <c r="K64" s="19"/>
      <c r="L64" s="6"/>
      <c r="M64" s="6"/>
    </row>
    <row r="65" spans="1:13" ht="18.95" customHeight="1" x14ac:dyDescent="0.5">
      <c r="A65" s="2" t="s">
        <v>171</v>
      </c>
      <c r="E65" s="3">
        <v>12</v>
      </c>
      <c r="G65" s="29">
        <v>211092</v>
      </c>
      <c r="H65" s="28"/>
      <c r="I65" s="192">
        <v>128851</v>
      </c>
      <c r="J65" s="14"/>
      <c r="K65" s="29">
        <v>191773</v>
      </c>
      <c r="L65" s="14"/>
      <c r="M65" s="192">
        <v>106328</v>
      </c>
    </row>
    <row r="66" spans="1:13" ht="18.95" customHeight="1" x14ac:dyDescent="0.5">
      <c r="A66" s="2" t="s">
        <v>30</v>
      </c>
      <c r="G66" s="29">
        <v>51520</v>
      </c>
      <c r="H66" s="28"/>
      <c r="I66" s="192">
        <v>56146</v>
      </c>
      <c r="J66" s="14"/>
      <c r="K66" s="29">
        <v>51520</v>
      </c>
      <c r="L66" s="14"/>
      <c r="M66" s="192">
        <v>56146</v>
      </c>
    </row>
    <row r="67" spans="1:13" ht="18.95" customHeight="1" x14ac:dyDescent="0.5">
      <c r="A67" s="2" t="s">
        <v>31</v>
      </c>
      <c r="E67" s="2"/>
      <c r="G67" s="22"/>
      <c r="H67" s="14"/>
      <c r="I67" s="14"/>
      <c r="J67" s="14"/>
      <c r="K67" s="22"/>
      <c r="L67" s="14"/>
      <c r="M67" s="14"/>
    </row>
    <row r="68" spans="1:13" ht="18.95" customHeight="1" x14ac:dyDescent="0.5">
      <c r="B68" s="2" t="s">
        <v>32</v>
      </c>
      <c r="E68" s="3">
        <v>13</v>
      </c>
      <c r="G68" s="29">
        <v>16080</v>
      </c>
      <c r="H68" s="28"/>
      <c r="I68" s="2">
        <v>17718</v>
      </c>
      <c r="J68" s="14"/>
      <c r="K68" s="29">
        <v>0</v>
      </c>
      <c r="L68" s="14"/>
      <c r="M68" s="192">
        <v>0</v>
      </c>
    </row>
    <row r="69" spans="1:13" ht="18.95" customHeight="1" x14ac:dyDescent="0.5">
      <c r="A69" s="2" t="s">
        <v>172</v>
      </c>
      <c r="G69" s="29">
        <v>119820</v>
      </c>
      <c r="H69" s="28"/>
      <c r="I69" s="2">
        <v>69454</v>
      </c>
      <c r="J69" s="14"/>
      <c r="K69" s="29">
        <v>95183</v>
      </c>
      <c r="L69" s="14"/>
      <c r="M69" s="192">
        <v>56636</v>
      </c>
    </row>
    <row r="70" spans="1:13" ht="18.95" customHeight="1" x14ac:dyDescent="0.5">
      <c r="A70" s="2" t="s">
        <v>138</v>
      </c>
      <c r="E70" s="3">
        <v>6</v>
      </c>
      <c r="G70" s="29">
        <v>50205</v>
      </c>
      <c r="H70" s="28"/>
      <c r="I70" s="28">
        <v>0</v>
      </c>
      <c r="J70" s="14"/>
      <c r="K70" s="29">
        <v>50205</v>
      </c>
      <c r="L70" s="14"/>
      <c r="M70" s="28">
        <v>0</v>
      </c>
    </row>
    <row r="71" spans="1:13" ht="18.95" customHeight="1" x14ac:dyDescent="0.5">
      <c r="A71" s="2" t="s">
        <v>149</v>
      </c>
      <c r="E71" s="3">
        <v>16</v>
      </c>
      <c r="G71" s="29">
        <v>39701</v>
      </c>
      <c r="H71" s="28"/>
      <c r="I71" s="28">
        <v>0</v>
      </c>
      <c r="J71" s="14"/>
      <c r="K71" s="29">
        <v>0</v>
      </c>
      <c r="L71" s="14"/>
      <c r="M71" s="28">
        <v>0</v>
      </c>
    </row>
    <row r="72" spans="1:13" ht="18.95" customHeight="1" x14ac:dyDescent="0.5">
      <c r="A72" s="2" t="s">
        <v>33</v>
      </c>
      <c r="G72" s="73">
        <v>3073</v>
      </c>
      <c r="H72" s="74"/>
      <c r="I72" s="193">
        <v>8747</v>
      </c>
      <c r="J72" s="72"/>
      <c r="K72" s="73">
        <v>2267</v>
      </c>
      <c r="L72" s="72"/>
      <c r="M72" s="193">
        <v>7798</v>
      </c>
    </row>
    <row r="73" spans="1:13" ht="3.95" customHeight="1" x14ac:dyDescent="0.5">
      <c r="E73" s="16"/>
      <c r="F73" s="1"/>
      <c r="G73" s="26"/>
      <c r="H73" s="27"/>
      <c r="I73" s="27"/>
      <c r="J73" s="27"/>
      <c r="K73" s="26"/>
      <c r="L73" s="27"/>
      <c r="M73" s="27"/>
    </row>
    <row r="74" spans="1:13" ht="18.95" customHeight="1" x14ac:dyDescent="0.5">
      <c r="A74" s="1" t="s">
        <v>34</v>
      </c>
      <c r="G74" s="39">
        <f>SUM(G65:G73)</f>
        <v>491491</v>
      </c>
      <c r="H74" s="31"/>
      <c r="I74" s="32">
        <f>SUM(I65:I73)</f>
        <v>280916</v>
      </c>
      <c r="J74" s="31"/>
      <c r="K74" s="39">
        <f>SUM(K65:K73)</f>
        <v>390948</v>
      </c>
      <c r="L74" s="31"/>
      <c r="M74" s="32">
        <f>SUM(M65:M73)</f>
        <v>226908</v>
      </c>
    </row>
    <row r="75" spans="1:13" ht="6" customHeight="1" x14ac:dyDescent="0.5">
      <c r="E75" s="16"/>
      <c r="F75" s="1"/>
      <c r="G75" s="26"/>
      <c r="H75" s="27"/>
      <c r="I75" s="27"/>
      <c r="J75" s="27"/>
      <c r="K75" s="26"/>
      <c r="L75" s="27"/>
      <c r="M75" s="27"/>
    </row>
    <row r="76" spans="1:13" ht="18.95" customHeight="1" x14ac:dyDescent="0.5">
      <c r="A76" s="1" t="s">
        <v>35</v>
      </c>
      <c r="G76" s="29"/>
      <c r="H76" s="28"/>
      <c r="I76" s="28"/>
      <c r="J76" s="28"/>
      <c r="K76" s="29"/>
      <c r="L76" s="28"/>
      <c r="M76" s="28"/>
    </row>
    <row r="77" spans="1:13" ht="3.95" customHeight="1" x14ac:dyDescent="0.5">
      <c r="E77" s="16"/>
      <c r="F77" s="1"/>
      <c r="G77" s="26"/>
      <c r="H77" s="27"/>
      <c r="I77" s="27"/>
      <c r="J77" s="27"/>
      <c r="K77" s="26"/>
      <c r="L77" s="40"/>
      <c r="M77" s="27"/>
    </row>
    <row r="78" spans="1:13" ht="18.95" customHeight="1" x14ac:dyDescent="0.5">
      <c r="A78" s="2" t="s">
        <v>31</v>
      </c>
      <c r="E78" s="3">
        <v>13</v>
      </c>
      <c r="F78" s="1"/>
      <c r="G78" s="29">
        <v>56008</v>
      </c>
      <c r="H78" s="27"/>
      <c r="I78" s="192">
        <v>61958</v>
      </c>
      <c r="J78" s="41"/>
      <c r="K78" s="29">
        <v>0</v>
      </c>
      <c r="L78" s="41"/>
      <c r="M78" s="192">
        <v>0</v>
      </c>
    </row>
    <row r="79" spans="1:13" ht="18.95" customHeight="1" x14ac:dyDescent="0.5">
      <c r="A79" s="2" t="s">
        <v>36</v>
      </c>
      <c r="E79" s="3">
        <v>14</v>
      </c>
      <c r="G79" s="39">
        <v>230555</v>
      </c>
      <c r="H79" s="31"/>
      <c r="I79" s="193">
        <v>183407</v>
      </c>
      <c r="J79" s="14"/>
      <c r="K79" s="39">
        <v>229004</v>
      </c>
      <c r="L79" s="14"/>
      <c r="M79" s="193">
        <v>181884</v>
      </c>
    </row>
    <row r="80" spans="1:13" ht="3.95" customHeight="1" x14ac:dyDescent="0.5">
      <c r="E80" s="16"/>
      <c r="F80" s="1"/>
      <c r="G80" s="26"/>
      <c r="H80" s="27"/>
      <c r="I80" s="27"/>
      <c r="J80" s="27"/>
      <c r="K80" s="26"/>
      <c r="L80" s="27"/>
      <c r="M80" s="27"/>
    </row>
    <row r="81" spans="1:13" ht="18.95" customHeight="1" x14ac:dyDescent="0.5">
      <c r="A81" s="1" t="s">
        <v>37</v>
      </c>
      <c r="G81" s="39">
        <f>SUM(G78:G80)</f>
        <v>286563</v>
      </c>
      <c r="H81" s="31"/>
      <c r="I81" s="32">
        <f>SUM(I78:I80)</f>
        <v>245365</v>
      </c>
      <c r="J81" s="31"/>
      <c r="K81" s="39">
        <f>SUM(K78:K80)</f>
        <v>229004</v>
      </c>
      <c r="L81" s="31"/>
      <c r="M81" s="32">
        <f>SUM(M78:M80)</f>
        <v>181884</v>
      </c>
    </row>
    <row r="82" spans="1:13" ht="3.95" customHeight="1" x14ac:dyDescent="0.5">
      <c r="E82" s="16"/>
      <c r="F82" s="1"/>
      <c r="G82" s="26"/>
      <c r="H82" s="27"/>
      <c r="I82" s="27"/>
      <c r="J82" s="27"/>
      <c r="K82" s="26"/>
      <c r="L82" s="27"/>
      <c r="M82" s="27"/>
    </row>
    <row r="83" spans="1:13" ht="18.95" customHeight="1" x14ac:dyDescent="0.5">
      <c r="A83" s="1" t="s">
        <v>38</v>
      </c>
      <c r="G83" s="39">
        <f>SUM(G74+G81)</f>
        <v>778054</v>
      </c>
      <c r="H83" s="31"/>
      <c r="I83" s="32">
        <f>SUM(I74+I81)</f>
        <v>526281</v>
      </c>
      <c r="J83" s="31"/>
      <c r="K83" s="39">
        <f>SUM(K81,K74)</f>
        <v>619952</v>
      </c>
      <c r="L83" s="31"/>
      <c r="M83" s="32">
        <f>SUM(M81,M74)</f>
        <v>408792</v>
      </c>
    </row>
    <row r="84" spans="1:13" ht="6" customHeight="1" x14ac:dyDescent="0.5">
      <c r="A84" s="1"/>
      <c r="G84" s="22"/>
      <c r="H84" s="31"/>
      <c r="I84" s="31"/>
      <c r="J84" s="31"/>
      <c r="K84" s="22"/>
      <c r="L84" s="31"/>
      <c r="M84" s="31"/>
    </row>
    <row r="85" spans="1:13" ht="18.95" customHeight="1" x14ac:dyDescent="0.5">
      <c r="A85" s="1" t="s">
        <v>39</v>
      </c>
      <c r="G85" s="22"/>
      <c r="H85" s="14"/>
      <c r="I85" s="14"/>
      <c r="J85" s="23"/>
      <c r="K85" s="22"/>
      <c r="L85" s="14"/>
      <c r="M85" s="14"/>
    </row>
    <row r="86" spans="1:13" ht="3.95" customHeight="1" x14ac:dyDescent="0.5">
      <c r="E86" s="16"/>
      <c r="F86" s="1"/>
      <c r="G86" s="26"/>
      <c r="H86" s="27"/>
      <c r="I86" s="27"/>
      <c r="J86" s="27"/>
      <c r="K86" s="26"/>
      <c r="L86" s="27"/>
      <c r="M86" s="27"/>
    </row>
    <row r="87" spans="1:13" ht="18.95" customHeight="1" x14ac:dyDescent="0.5">
      <c r="A87" s="2" t="s">
        <v>40</v>
      </c>
      <c r="G87" s="29"/>
      <c r="H87" s="28"/>
      <c r="I87" s="28"/>
      <c r="J87" s="28"/>
      <c r="K87" s="29"/>
      <c r="L87" s="28"/>
      <c r="M87" s="28"/>
    </row>
    <row r="88" spans="1:13" ht="18.95" customHeight="1" x14ac:dyDescent="0.5">
      <c r="B88" s="2" t="s">
        <v>41</v>
      </c>
      <c r="E88" s="2"/>
      <c r="G88" s="29"/>
      <c r="H88" s="28"/>
      <c r="I88" s="28"/>
      <c r="J88" s="28"/>
      <c r="K88" s="29"/>
      <c r="L88" s="28"/>
      <c r="M88" s="28"/>
    </row>
    <row r="89" spans="1:13" ht="18.95" customHeight="1" x14ac:dyDescent="0.5">
      <c r="C89" s="2" t="s">
        <v>42</v>
      </c>
      <c r="E89" s="2"/>
      <c r="G89" s="22"/>
      <c r="H89" s="14"/>
      <c r="I89" s="14"/>
      <c r="J89" s="14"/>
      <c r="K89" s="22"/>
      <c r="L89" s="14"/>
      <c r="M89" s="14"/>
    </row>
    <row r="90" spans="1:13" ht="18.95" customHeight="1" thickBot="1" x14ac:dyDescent="0.55000000000000004">
      <c r="D90" s="2" t="s">
        <v>43</v>
      </c>
      <c r="E90" s="2"/>
      <c r="G90" s="37">
        <v>470000</v>
      </c>
      <c r="H90" s="31"/>
      <c r="I90" s="194">
        <v>470000</v>
      </c>
      <c r="J90" s="14"/>
      <c r="K90" s="37">
        <v>470000</v>
      </c>
      <c r="L90" s="14"/>
      <c r="M90" s="194">
        <v>470000</v>
      </c>
    </row>
    <row r="91" spans="1:13" ht="6" customHeight="1" thickTop="1" x14ac:dyDescent="0.5">
      <c r="E91" s="2"/>
      <c r="G91" s="42"/>
      <c r="H91" s="31"/>
      <c r="I91" s="31"/>
      <c r="J91" s="14"/>
      <c r="K91" s="42"/>
      <c r="L91" s="14"/>
      <c r="M91" s="31"/>
    </row>
    <row r="92" spans="1:13" ht="18.95" customHeight="1" x14ac:dyDescent="0.5">
      <c r="B92" s="2" t="s">
        <v>44</v>
      </c>
      <c r="E92" s="2"/>
      <c r="G92" s="29"/>
      <c r="H92" s="28"/>
      <c r="I92" s="28"/>
      <c r="J92" s="28"/>
      <c r="K92" s="29"/>
      <c r="L92" s="28"/>
      <c r="M92" s="28"/>
    </row>
    <row r="93" spans="1:13" ht="18.95" customHeight="1" x14ac:dyDescent="0.5">
      <c r="C93" s="2" t="s">
        <v>42</v>
      </c>
      <c r="E93" s="2"/>
      <c r="G93" s="22"/>
      <c r="H93" s="14"/>
      <c r="I93" s="14"/>
      <c r="J93" s="14"/>
      <c r="K93" s="22"/>
      <c r="L93" s="14"/>
      <c r="M93" s="14"/>
    </row>
    <row r="94" spans="1:13" ht="18.95" customHeight="1" x14ac:dyDescent="0.5">
      <c r="D94" s="2" t="s">
        <v>45</v>
      </c>
      <c r="E94" s="2"/>
      <c r="G94" s="29">
        <v>470000</v>
      </c>
      <c r="H94" s="31"/>
      <c r="I94" s="192">
        <v>470000</v>
      </c>
      <c r="J94" s="14"/>
      <c r="K94" s="29">
        <v>470000</v>
      </c>
      <c r="L94" s="14"/>
      <c r="M94" s="192">
        <v>470000</v>
      </c>
    </row>
    <row r="95" spans="1:13" ht="18.95" customHeight="1" x14ac:dyDescent="0.5">
      <c r="A95" s="2" t="s">
        <v>46</v>
      </c>
      <c r="G95" s="29">
        <v>267503</v>
      </c>
      <c r="H95" s="31"/>
      <c r="I95" s="192">
        <v>267503</v>
      </c>
      <c r="J95" s="14"/>
      <c r="K95" s="29">
        <v>267503</v>
      </c>
      <c r="L95" s="14"/>
      <c r="M95" s="192">
        <v>267503</v>
      </c>
    </row>
    <row r="96" spans="1:13" ht="18.95" customHeight="1" x14ac:dyDescent="0.5">
      <c r="A96" s="2" t="s">
        <v>47</v>
      </c>
      <c r="G96" s="42"/>
      <c r="H96" s="31"/>
      <c r="I96" s="14"/>
      <c r="J96" s="14"/>
      <c r="K96" s="42"/>
      <c r="L96" s="14"/>
      <c r="M96" s="14"/>
    </row>
    <row r="97" spans="1:13" ht="18.95" customHeight="1" x14ac:dyDescent="0.5">
      <c r="B97" s="2" t="s">
        <v>48</v>
      </c>
      <c r="G97" s="42">
        <v>47000</v>
      </c>
      <c r="H97" s="31"/>
      <c r="I97" s="192">
        <v>47000</v>
      </c>
      <c r="J97" s="14"/>
      <c r="K97" s="42">
        <v>47000</v>
      </c>
      <c r="L97" s="14"/>
      <c r="M97" s="192">
        <v>47000</v>
      </c>
    </row>
    <row r="98" spans="1:13" ht="18.95" customHeight="1" x14ac:dyDescent="0.5">
      <c r="B98" s="2" t="s">
        <v>49</v>
      </c>
      <c r="G98" s="42">
        <v>20000</v>
      </c>
      <c r="H98" s="31"/>
      <c r="I98" s="192">
        <v>20000</v>
      </c>
      <c r="J98" s="14"/>
      <c r="K98" s="42">
        <v>20000</v>
      </c>
      <c r="L98" s="14"/>
      <c r="M98" s="192">
        <v>20000</v>
      </c>
    </row>
    <row r="99" spans="1:13" ht="18.95" customHeight="1" x14ac:dyDescent="0.5">
      <c r="B99" s="2" t="s">
        <v>50</v>
      </c>
      <c r="G99" s="42">
        <v>3679359</v>
      </c>
      <c r="H99" s="31"/>
      <c r="I99" s="192">
        <v>3568683</v>
      </c>
      <c r="J99" s="14"/>
      <c r="K99" s="88">
        <v>3518838</v>
      </c>
      <c r="L99" s="14"/>
      <c r="M99" s="192">
        <v>3417471</v>
      </c>
    </row>
    <row r="100" spans="1:13" ht="18.95" customHeight="1" x14ac:dyDescent="0.5">
      <c r="A100" s="2" t="s">
        <v>51</v>
      </c>
      <c r="G100" s="39">
        <v>7047</v>
      </c>
      <c r="H100" s="31"/>
      <c r="I100" s="193">
        <v>3822</v>
      </c>
      <c r="J100" s="14"/>
      <c r="K100" s="39">
        <v>0</v>
      </c>
      <c r="L100" s="14"/>
      <c r="M100" s="193">
        <v>0</v>
      </c>
    </row>
    <row r="101" spans="1:13" ht="3.95" customHeight="1" x14ac:dyDescent="0.5">
      <c r="E101" s="16"/>
      <c r="F101" s="1"/>
      <c r="G101" s="42"/>
      <c r="H101" s="27"/>
      <c r="I101" s="27"/>
      <c r="J101" s="27"/>
      <c r="K101" s="42"/>
      <c r="L101" s="27"/>
      <c r="M101" s="27"/>
    </row>
    <row r="102" spans="1:13" ht="18.95" customHeight="1" x14ac:dyDescent="0.5">
      <c r="A102" s="1" t="s">
        <v>52</v>
      </c>
      <c r="E102" s="16"/>
      <c r="F102" s="1"/>
      <c r="G102" s="42">
        <f>SUM(G94:G100)</f>
        <v>4490909</v>
      </c>
      <c r="H102" s="31"/>
      <c r="I102" s="31">
        <f>SUM(I94:I100)</f>
        <v>4377008</v>
      </c>
      <c r="J102" s="31"/>
      <c r="K102" s="42">
        <f>SUM(K94:K100)</f>
        <v>4323341</v>
      </c>
      <c r="L102" s="31"/>
      <c r="M102" s="31">
        <f>SUM(M94:M100)</f>
        <v>4221974</v>
      </c>
    </row>
    <row r="103" spans="1:13" ht="18.95" customHeight="1" x14ac:dyDescent="0.5">
      <c r="A103" s="2" t="s">
        <v>53</v>
      </c>
      <c r="E103" s="16"/>
      <c r="F103" s="1"/>
      <c r="G103" s="39">
        <v>233492</v>
      </c>
      <c r="H103" s="31"/>
      <c r="I103" s="193">
        <v>250936</v>
      </c>
      <c r="J103" s="41"/>
      <c r="K103" s="39">
        <v>0</v>
      </c>
      <c r="L103" s="41"/>
      <c r="M103" s="190">
        <v>0</v>
      </c>
    </row>
    <row r="104" spans="1:13" ht="3.95" customHeight="1" x14ac:dyDescent="0.5">
      <c r="E104" s="16"/>
      <c r="F104" s="1"/>
      <c r="G104" s="42"/>
      <c r="H104" s="27"/>
      <c r="I104" s="27"/>
      <c r="J104" s="27"/>
      <c r="K104" s="42"/>
      <c r="L104" s="27"/>
      <c r="M104" s="27"/>
    </row>
    <row r="105" spans="1:13" ht="18.95" customHeight="1" x14ac:dyDescent="0.5">
      <c r="A105" s="1" t="s">
        <v>54</v>
      </c>
      <c r="G105" s="39">
        <f>SUM(G102:G103)</f>
        <v>4724401</v>
      </c>
      <c r="H105" s="31"/>
      <c r="I105" s="32">
        <f>SUM(I102:I103)</f>
        <v>4627944</v>
      </c>
      <c r="J105" s="31"/>
      <c r="K105" s="39">
        <f>SUM(K102:K103)</f>
        <v>4323341</v>
      </c>
      <c r="L105" s="31"/>
      <c r="M105" s="32">
        <f>SUM(M102:M103)</f>
        <v>4221974</v>
      </c>
    </row>
    <row r="106" spans="1:13" ht="3.95" customHeight="1" x14ac:dyDescent="0.5">
      <c r="E106" s="16"/>
      <c r="F106" s="1"/>
      <c r="G106" s="26"/>
      <c r="H106" s="27"/>
      <c r="I106" s="27"/>
      <c r="J106" s="27"/>
      <c r="K106" s="26"/>
      <c r="L106" s="27"/>
      <c r="M106" s="27"/>
    </row>
    <row r="107" spans="1:13" ht="18.95" customHeight="1" thickBot="1" x14ac:dyDescent="0.55000000000000004">
      <c r="A107" s="1" t="s">
        <v>55</v>
      </c>
      <c r="G107" s="37">
        <f>SUM(G105,G83)</f>
        <v>5502455</v>
      </c>
      <c r="H107" s="31"/>
      <c r="I107" s="36">
        <f>SUM(I105,I83)</f>
        <v>5154225</v>
      </c>
      <c r="J107" s="31"/>
      <c r="K107" s="37">
        <f>SUM(K83+K105)</f>
        <v>4943293</v>
      </c>
      <c r="L107" s="31"/>
      <c r="M107" s="36">
        <f>SUM(M83+M105)</f>
        <v>4630766</v>
      </c>
    </row>
    <row r="108" spans="1:13" ht="6.75" customHeight="1" thickTop="1" x14ac:dyDescent="0.5">
      <c r="A108" s="1"/>
    </row>
    <row r="109" spans="1:13" ht="22.15" customHeight="1" x14ac:dyDescent="0.5">
      <c r="A109" s="9" t="str">
        <f>A51</f>
        <v>หมายเหตุประกอบข้อมูลทางการเงินระหว่างกาลในหน้า 10 ถึง 20 เป็นส่วนหนึ่งของข้อมูลทางการเงินระหว่างกาลนี้</v>
      </c>
      <c r="B109" s="9"/>
      <c r="C109" s="9"/>
      <c r="D109" s="9"/>
      <c r="E109" s="10"/>
      <c r="F109" s="9"/>
      <c r="G109" s="11"/>
      <c r="H109" s="11"/>
      <c r="I109" s="11"/>
      <c r="J109" s="11"/>
      <c r="K109" s="11"/>
      <c r="L109" s="12"/>
      <c r="M109" s="189"/>
    </row>
  </sheetData>
  <mergeCells count="4">
    <mergeCell ref="G5:I5"/>
    <mergeCell ref="K5:M5"/>
    <mergeCell ref="G56:I56"/>
    <mergeCell ref="K56:M56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&amp;R&amp;"Browallia New,Regular"&amp;13&amp;P</oddFooter>
  </headerFooter>
  <rowBreaks count="1" manualBreakCount="1">
    <brk id="5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9B94D-C26C-4C7A-9130-8A88C93B55D5}">
  <dimension ref="A1:M96"/>
  <sheetViews>
    <sheetView zoomScaleNormal="100" zoomScaleSheetLayoutView="55" workbookViewId="0">
      <selection activeCell="B1" sqref="B1"/>
    </sheetView>
  </sheetViews>
  <sheetFormatPr defaultColWidth="9.140625" defaultRowHeight="18.75" x14ac:dyDescent="0.5"/>
  <cols>
    <col min="1" max="3" width="1.28515625" style="76" customWidth="1"/>
    <col min="4" max="4" width="39.140625" style="76" customWidth="1"/>
    <col min="5" max="5" width="7.85546875" style="76" customWidth="1"/>
    <col min="6" max="6" width="0.85546875" style="76" customWidth="1"/>
    <col min="7" max="7" width="15.28515625" style="123" customWidth="1"/>
    <col min="8" max="8" width="0.85546875" style="123" customWidth="1"/>
    <col min="9" max="9" width="15.28515625" style="123" customWidth="1"/>
    <col min="10" max="10" width="0.85546875" style="123" customWidth="1"/>
    <col min="11" max="11" width="15.28515625" style="123" customWidth="1"/>
    <col min="12" max="12" width="0.85546875" style="123" customWidth="1"/>
    <col min="13" max="13" width="15.28515625" style="123" customWidth="1"/>
    <col min="14" max="16384" width="9.140625" style="76"/>
  </cols>
  <sheetData>
    <row r="1" spans="1:13" ht="21.6" customHeight="1" x14ac:dyDescent="0.5">
      <c r="A1" s="7" t="s">
        <v>0</v>
      </c>
      <c r="B1" s="43"/>
      <c r="C1" s="43"/>
      <c r="D1" s="43"/>
      <c r="E1" s="44"/>
      <c r="F1" s="43"/>
      <c r="G1" s="107"/>
      <c r="H1" s="107"/>
      <c r="I1" s="107"/>
      <c r="J1" s="107"/>
      <c r="K1" s="107"/>
      <c r="L1" s="108"/>
      <c r="M1" s="107"/>
    </row>
    <row r="2" spans="1:13" ht="21.6" customHeight="1" x14ac:dyDescent="0.5">
      <c r="A2" s="7" t="s">
        <v>56</v>
      </c>
      <c r="B2" s="43"/>
      <c r="C2" s="43"/>
      <c r="D2" s="43"/>
      <c r="E2" s="44"/>
      <c r="F2" s="43"/>
      <c r="G2" s="107"/>
      <c r="H2" s="107"/>
      <c r="I2" s="107"/>
      <c r="J2" s="107"/>
      <c r="K2" s="107"/>
      <c r="L2" s="108"/>
      <c r="M2" s="107"/>
    </row>
    <row r="3" spans="1:13" ht="21.6" customHeight="1" x14ac:dyDescent="0.5">
      <c r="A3" s="77" t="s">
        <v>162</v>
      </c>
      <c r="B3" s="45"/>
      <c r="C3" s="45"/>
      <c r="D3" s="45"/>
      <c r="E3" s="46"/>
      <c r="F3" s="45"/>
      <c r="G3" s="109"/>
      <c r="H3" s="109"/>
      <c r="I3" s="109"/>
      <c r="J3" s="109"/>
      <c r="K3" s="109"/>
      <c r="L3" s="110"/>
      <c r="M3" s="109"/>
    </row>
    <row r="4" spans="1:13" ht="21.6" customHeight="1" x14ac:dyDescent="0.5">
      <c r="A4" s="43"/>
      <c r="B4" s="43"/>
      <c r="C4" s="43"/>
      <c r="D4" s="43"/>
      <c r="E4" s="44"/>
      <c r="F4" s="43"/>
      <c r="G4" s="107"/>
      <c r="H4" s="107"/>
      <c r="I4" s="107"/>
      <c r="J4" s="107"/>
      <c r="K4" s="107"/>
      <c r="L4" s="108"/>
      <c r="M4" s="107"/>
    </row>
    <row r="5" spans="1:13" ht="21.6" customHeight="1" x14ac:dyDescent="0.5">
      <c r="A5" s="43"/>
      <c r="B5" s="43"/>
      <c r="C5" s="43"/>
      <c r="D5" s="43"/>
      <c r="E5" s="44"/>
      <c r="F5" s="43"/>
      <c r="G5" s="213" t="s">
        <v>1</v>
      </c>
      <c r="H5" s="213"/>
      <c r="I5" s="213"/>
      <c r="J5" s="111"/>
      <c r="K5" s="213" t="s">
        <v>2</v>
      </c>
      <c r="L5" s="213"/>
      <c r="M5" s="213"/>
    </row>
    <row r="6" spans="1:13" s="78" customFormat="1" ht="21.6" customHeight="1" x14ac:dyDescent="0.5">
      <c r="A6" s="7"/>
      <c r="E6" s="79"/>
      <c r="F6" s="79"/>
      <c r="G6" s="112" t="s">
        <v>3</v>
      </c>
      <c r="H6" s="112"/>
      <c r="I6" s="112" t="s">
        <v>3</v>
      </c>
      <c r="J6" s="112"/>
      <c r="K6" s="112" t="s">
        <v>3</v>
      </c>
      <c r="L6" s="112"/>
      <c r="M6" s="112" t="s">
        <v>3</v>
      </c>
    </row>
    <row r="7" spans="1:13" s="78" customFormat="1" ht="21.6" customHeight="1" x14ac:dyDescent="0.5">
      <c r="A7" s="7"/>
      <c r="E7" s="79"/>
      <c r="F7" s="79"/>
      <c r="G7" s="113" t="s">
        <v>139</v>
      </c>
      <c r="H7" s="113"/>
      <c r="I7" s="113" t="s">
        <v>139</v>
      </c>
      <c r="J7" s="113"/>
      <c r="K7" s="113" t="s">
        <v>139</v>
      </c>
      <c r="L7" s="113"/>
      <c r="M7" s="113" t="s">
        <v>139</v>
      </c>
    </row>
    <row r="8" spans="1:13" ht="21.6" customHeight="1" x14ac:dyDescent="0.5">
      <c r="A8" s="43"/>
      <c r="B8" s="43"/>
      <c r="C8" s="43"/>
      <c r="D8" s="43"/>
      <c r="E8" s="55"/>
      <c r="F8" s="53"/>
      <c r="G8" s="113" t="s">
        <v>150</v>
      </c>
      <c r="H8" s="113"/>
      <c r="I8" s="113" t="s">
        <v>125</v>
      </c>
      <c r="J8" s="113"/>
      <c r="K8" s="113" t="s">
        <v>150</v>
      </c>
      <c r="L8" s="113"/>
      <c r="M8" s="113" t="s">
        <v>125</v>
      </c>
    </row>
    <row r="9" spans="1:13" ht="21.6" customHeight="1" x14ac:dyDescent="0.5">
      <c r="A9" s="43"/>
      <c r="B9" s="43"/>
      <c r="C9" s="43"/>
      <c r="D9" s="43"/>
      <c r="E9" s="59" t="s">
        <v>6</v>
      </c>
      <c r="F9" s="53"/>
      <c r="G9" s="114" t="s">
        <v>7</v>
      </c>
      <c r="H9" s="113"/>
      <c r="I9" s="114" t="s">
        <v>7</v>
      </c>
      <c r="J9" s="113"/>
      <c r="K9" s="114" t="s">
        <v>7</v>
      </c>
      <c r="L9" s="113"/>
      <c r="M9" s="114" t="s">
        <v>7</v>
      </c>
    </row>
    <row r="10" spans="1:13" ht="6" customHeight="1" x14ac:dyDescent="0.5">
      <c r="A10" s="64"/>
      <c r="C10" s="66"/>
      <c r="D10" s="43"/>
      <c r="E10" s="44"/>
      <c r="F10" s="43"/>
      <c r="G10" s="42"/>
      <c r="H10" s="115"/>
      <c r="I10" s="31"/>
      <c r="J10" s="115"/>
      <c r="K10" s="116"/>
      <c r="L10" s="31"/>
      <c r="M10" s="115"/>
    </row>
    <row r="11" spans="1:13" ht="19.350000000000001" customHeight="1" x14ac:dyDescent="0.5">
      <c r="A11" s="43" t="s">
        <v>57</v>
      </c>
      <c r="B11" s="117"/>
      <c r="C11" s="43"/>
      <c r="D11" s="43"/>
      <c r="E11" s="44"/>
      <c r="F11" s="43"/>
      <c r="G11" s="21">
        <v>2694841</v>
      </c>
      <c r="H11" s="107"/>
      <c r="I11" s="118">
        <v>3675294</v>
      </c>
      <c r="J11" s="107"/>
      <c r="K11" s="119">
        <v>2383364</v>
      </c>
      <c r="L11" s="108"/>
      <c r="M11" s="120">
        <v>3429245</v>
      </c>
    </row>
    <row r="12" spans="1:13" ht="21.6" customHeight="1" x14ac:dyDescent="0.5">
      <c r="A12" s="43" t="s">
        <v>58</v>
      </c>
      <c r="B12" s="43"/>
      <c r="C12" s="43"/>
      <c r="D12" s="43"/>
      <c r="E12" s="44"/>
      <c r="F12" s="43"/>
      <c r="G12" s="24">
        <v>-2368187</v>
      </c>
      <c r="H12" s="107"/>
      <c r="I12" s="183">
        <v>-2995717</v>
      </c>
      <c r="J12" s="107"/>
      <c r="K12" s="121">
        <v>-2127376</v>
      </c>
      <c r="L12" s="108"/>
      <c r="M12" s="186">
        <v>-2802603</v>
      </c>
    </row>
    <row r="13" spans="1:13" ht="6" customHeight="1" x14ac:dyDescent="0.5">
      <c r="A13" s="64"/>
      <c r="C13" s="66"/>
      <c r="D13" s="43"/>
      <c r="E13" s="44"/>
      <c r="F13" s="43"/>
      <c r="G13" s="42"/>
      <c r="H13" s="115"/>
      <c r="I13" s="31"/>
      <c r="J13" s="115"/>
      <c r="K13" s="116"/>
      <c r="L13" s="31"/>
      <c r="M13" s="115"/>
    </row>
    <row r="14" spans="1:13" ht="21.6" customHeight="1" x14ac:dyDescent="0.5">
      <c r="A14" s="64" t="s">
        <v>59</v>
      </c>
      <c r="B14" s="43"/>
      <c r="C14" s="43"/>
      <c r="D14" s="43"/>
      <c r="E14" s="44"/>
      <c r="F14" s="43"/>
      <c r="G14" s="122">
        <f>SUM(G11:G13)</f>
        <v>326654</v>
      </c>
      <c r="H14" s="107"/>
      <c r="I14" s="123">
        <f>SUM(I11:I13)</f>
        <v>679577</v>
      </c>
      <c r="J14" s="107"/>
      <c r="K14" s="21">
        <f>SUM(K11:K13)</f>
        <v>255988</v>
      </c>
      <c r="L14" s="108"/>
      <c r="M14" s="118">
        <f>SUM(M11:M13)</f>
        <v>626642</v>
      </c>
    </row>
    <row r="15" spans="1:13" ht="21.6" customHeight="1" x14ac:dyDescent="0.5">
      <c r="A15" s="67" t="s">
        <v>60</v>
      </c>
      <c r="B15" s="43"/>
      <c r="C15" s="43"/>
      <c r="D15" s="43"/>
      <c r="E15" s="44"/>
      <c r="F15" s="43"/>
      <c r="G15" s="21">
        <v>7231</v>
      </c>
      <c r="H15" s="107"/>
      <c r="I15" s="118">
        <v>5265</v>
      </c>
      <c r="J15" s="107"/>
      <c r="K15" s="21">
        <v>11785</v>
      </c>
      <c r="L15" s="108"/>
      <c r="M15" s="118">
        <v>8914</v>
      </c>
    </row>
    <row r="16" spans="1:13" ht="21.6" customHeight="1" x14ac:dyDescent="0.5">
      <c r="A16" s="43" t="s">
        <v>129</v>
      </c>
      <c r="B16" s="43"/>
      <c r="C16" s="43"/>
      <c r="D16" s="43"/>
      <c r="E16" s="44"/>
      <c r="F16" s="43"/>
      <c r="G16" s="21"/>
      <c r="H16" s="107"/>
      <c r="I16" s="118"/>
      <c r="J16" s="107"/>
      <c r="K16" s="119"/>
      <c r="L16" s="108"/>
      <c r="M16" s="120"/>
    </row>
    <row r="17" spans="1:13" ht="21.6" customHeight="1" x14ac:dyDescent="0.5">
      <c r="A17" s="43" t="s">
        <v>140</v>
      </c>
      <c r="B17" s="43"/>
      <c r="C17" s="43"/>
      <c r="D17" s="43"/>
      <c r="E17" s="68"/>
      <c r="F17" s="43"/>
      <c r="G17" s="21">
        <v>16899</v>
      </c>
      <c r="H17" s="107"/>
      <c r="I17" s="118">
        <v>9236</v>
      </c>
      <c r="J17" s="107"/>
      <c r="K17" s="119">
        <v>16899</v>
      </c>
      <c r="L17" s="108"/>
      <c r="M17" s="120">
        <v>9236</v>
      </c>
    </row>
    <row r="18" spans="1:13" ht="21.6" customHeight="1" x14ac:dyDescent="0.5">
      <c r="A18" s="67" t="s">
        <v>61</v>
      </c>
      <c r="B18" s="43"/>
      <c r="C18" s="43"/>
      <c r="D18" s="43"/>
      <c r="E18" s="44"/>
      <c r="F18" s="43"/>
      <c r="G18" s="21">
        <v>-61888</v>
      </c>
      <c r="H18" s="107"/>
      <c r="I18" s="118">
        <v>-75703</v>
      </c>
      <c r="J18" s="107"/>
      <c r="K18" s="21">
        <v>-46319</v>
      </c>
      <c r="L18" s="108"/>
      <c r="M18" s="118">
        <v>-59661</v>
      </c>
    </row>
    <row r="19" spans="1:13" ht="21.6" customHeight="1" x14ac:dyDescent="0.5">
      <c r="A19" s="67" t="s">
        <v>62</v>
      </c>
      <c r="B19" s="43"/>
      <c r="C19" s="43"/>
      <c r="D19" s="43"/>
      <c r="E19" s="44"/>
      <c r="F19" s="43"/>
      <c r="G19" s="21">
        <v>-42361</v>
      </c>
      <c r="H19" s="107"/>
      <c r="I19" s="118">
        <v>-43409</v>
      </c>
      <c r="J19" s="107"/>
      <c r="K19" s="21">
        <v>-38569</v>
      </c>
      <c r="L19" s="108"/>
      <c r="M19" s="118">
        <v>-36385</v>
      </c>
    </row>
    <row r="20" spans="1:13" ht="21.6" customHeight="1" x14ac:dyDescent="0.5">
      <c r="A20" s="67" t="s">
        <v>141</v>
      </c>
      <c r="B20" s="43"/>
      <c r="C20" s="43"/>
      <c r="D20" s="43"/>
      <c r="E20" s="44"/>
      <c r="F20" s="43"/>
      <c r="G20" s="21">
        <v>-74</v>
      </c>
      <c r="H20" s="107"/>
      <c r="I20" s="118">
        <v>-412</v>
      </c>
      <c r="J20" s="107"/>
      <c r="K20" s="21">
        <v>0</v>
      </c>
      <c r="L20" s="108"/>
      <c r="M20" s="118">
        <v>0</v>
      </c>
    </row>
    <row r="21" spans="1:13" ht="21.6" customHeight="1" x14ac:dyDescent="0.5">
      <c r="A21" s="67" t="s">
        <v>127</v>
      </c>
      <c r="B21" s="43"/>
      <c r="C21" s="43"/>
      <c r="D21" s="43"/>
      <c r="E21" s="44"/>
      <c r="F21" s="43"/>
      <c r="G21" s="21">
        <v>12221</v>
      </c>
      <c r="H21" s="107"/>
      <c r="I21" s="118">
        <v>-71560</v>
      </c>
      <c r="J21" s="107"/>
      <c r="K21" s="21">
        <v>16314</v>
      </c>
      <c r="L21" s="108"/>
      <c r="M21" s="118">
        <v>-62117</v>
      </c>
    </row>
    <row r="22" spans="1:13" ht="21.6" customHeight="1" x14ac:dyDescent="0.5">
      <c r="A22" s="67" t="s">
        <v>132</v>
      </c>
      <c r="B22" s="43"/>
      <c r="C22" s="43"/>
      <c r="D22" s="43"/>
      <c r="E22" s="44"/>
      <c r="F22" s="43"/>
      <c r="G22" s="21"/>
      <c r="H22" s="107"/>
      <c r="I22" s="118"/>
      <c r="J22" s="107"/>
      <c r="K22" s="21"/>
      <c r="L22" s="108"/>
      <c r="M22" s="118"/>
    </row>
    <row r="23" spans="1:13" ht="21.6" customHeight="1" x14ac:dyDescent="0.5">
      <c r="A23" s="67"/>
      <c r="B23" s="43" t="s">
        <v>124</v>
      </c>
      <c r="C23" s="43"/>
      <c r="D23" s="43"/>
      <c r="E23" s="44"/>
      <c r="F23" s="43"/>
      <c r="G23" s="21">
        <v>-52344</v>
      </c>
      <c r="H23" s="107"/>
      <c r="I23" s="118">
        <v>407</v>
      </c>
      <c r="J23" s="107"/>
      <c r="K23" s="21">
        <v>-52344</v>
      </c>
      <c r="L23" s="108"/>
      <c r="M23" s="118">
        <v>407</v>
      </c>
    </row>
    <row r="24" spans="1:13" ht="21.6" customHeight="1" x14ac:dyDescent="0.5">
      <c r="A24" s="43" t="s">
        <v>63</v>
      </c>
      <c r="B24" s="43"/>
      <c r="C24" s="43"/>
      <c r="D24" s="43"/>
      <c r="E24" s="44"/>
      <c r="F24" s="43"/>
      <c r="G24" s="24">
        <v>-1524</v>
      </c>
      <c r="H24" s="107"/>
      <c r="I24" s="183">
        <v>-1482</v>
      </c>
      <c r="J24" s="107"/>
      <c r="K24" s="124">
        <v>0</v>
      </c>
      <c r="L24" s="108"/>
      <c r="M24" s="125">
        <v>0</v>
      </c>
    </row>
    <row r="25" spans="1:13" ht="6" customHeight="1" x14ac:dyDescent="0.5">
      <c r="A25" s="64"/>
      <c r="C25" s="66"/>
      <c r="D25" s="43"/>
      <c r="E25" s="44"/>
      <c r="F25" s="43"/>
      <c r="G25" s="42"/>
      <c r="H25" s="115"/>
      <c r="I25" s="31"/>
      <c r="J25" s="115"/>
      <c r="K25" s="116"/>
      <c r="L25" s="31"/>
      <c r="M25" s="115"/>
    </row>
    <row r="26" spans="1:13" ht="21.6" customHeight="1" x14ac:dyDescent="0.5">
      <c r="A26" s="53" t="s">
        <v>64</v>
      </c>
      <c r="B26" s="43"/>
      <c r="C26" s="43"/>
      <c r="D26" s="43"/>
      <c r="E26" s="44"/>
      <c r="F26" s="43"/>
      <c r="G26" s="126">
        <f>SUM(G14:G24)</f>
        <v>204814</v>
      </c>
      <c r="H26" s="107"/>
      <c r="I26" s="127">
        <f>SUM(I14:I24)</f>
        <v>501919</v>
      </c>
      <c r="J26" s="107"/>
      <c r="K26" s="126">
        <f>SUM(K14:K24)</f>
        <v>163754</v>
      </c>
      <c r="L26" s="108"/>
      <c r="M26" s="127">
        <f>SUM(M14:M24)</f>
        <v>487036</v>
      </c>
    </row>
    <row r="27" spans="1:13" ht="21.6" customHeight="1" x14ac:dyDescent="0.5">
      <c r="A27" s="43" t="s">
        <v>65</v>
      </c>
      <c r="B27" s="43"/>
      <c r="C27" s="43"/>
      <c r="D27" s="43"/>
      <c r="E27" s="44">
        <v>15</v>
      </c>
      <c r="F27" s="43"/>
      <c r="G27" s="24">
        <v>-44304</v>
      </c>
      <c r="H27" s="107"/>
      <c r="I27" s="183">
        <v>-93911</v>
      </c>
      <c r="J27" s="107"/>
      <c r="K27" s="24">
        <v>-30245</v>
      </c>
      <c r="L27" s="108"/>
      <c r="M27" s="183">
        <v>-89135</v>
      </c>
    </row>
    <row r="28" spans="1:13" ht="6" customHeight="1" x14ac:dyDescent="0.5">
      <c r="A28" s="64"/>
      <c r="C28" s="66"/>
      <c r="D28" s="43"/>
      <c r="E28" s="44"/>
      <c r="F28" s="43"/>
      <c r="G28" s="42"/>
      <c r="H28" s="115"/>
      <c r="I28" s="31"/>
      <c r="J28" s="115"/>
      <c r="K28" s="116"/>
      <c r="L28" s="31"/>
      <c r="M28" s="115"/>
    </row>
    <row r="29" spans="1:13" ht="21.6" customHeight="1" x14ac:dyDescent="0.5">
      <c r="A29" s="53" t="s">
        <v>163</v>
      </c>
      <c r="B29" s="43"/>
      <c r="C29" s="43"/>
      <c r="D29" s="43"/>
      <c r="E29" s="44"/>
      <c r="F29" s="43"/>
      <c r="G29" s="116">
        <f>SUM(G26:G27)</f>
        <v>160510</v>
      </c>
      <c r="H29" s="107"/>
      <c r="I29" s="115">
        <f>SUM(I26:I27)</f>
        <v>408008</v>
      </c>
      <c r="J29" s="107"/>
      <c r="K29" s="116">
        <f>SUM(K26:K27)</f>
        <v>133509</v>
      </c>
      <c r="L29" s="108"/>
      <c r="M29" s="115">
        <f>SUM(M26:M27)</f>
        <v>397901</v>
      </c>
    </row>
    <row r="30" spans="1:13" ht="21.6" customHeight="1" x14ac:dyDescent="0.5">
      <c r="A30" s="67" t="s">
        <v>142</v>
      </c>
      <c r="B30" s="43"/>
      <c r="C30" s="43"/>
      <c r="D30" s="43"/>
      <c r="E30" s="44"/>
      <c r="F30" s="43"/>
      <c r="G30" s="42"/>
      <c r="H30" s="115"/>
      <c r="I30" s="31"/>
      <c r="J30" s="115"/>
      <c r="K30" s="128"/>
      <c r="L30" s="31"/>
      <c r="M30" s="129"/>
    </row>
    <row r="31" spans="1:13" ht="21.6" customHeight="1" x14ac:dyDescent="0.5">
      <c r="A31" s="67"/>
      <c r="B31" s="69" t="s">
        <v>67</v>
      </c>
      <c r="C31" s="69"/>
      <c r="D31" s="69"/>
      <c r="E31" s="44"/>
      <c r="F31" s="43"/>
      <c r="G31" s="42"/>
      <c r="H31" s="115"/>
      <c r="I31" s="31"/>
      <c r="J31" s="115"/>
      <c r="K31" s="128"/>
      <c r="L31" s="31"/>
      <c r="M31" s="129"/>
    </row>
    <row r="32" spans="1:13" ht="21.6" customHeight="1" x14ac:dyDescent="0.5">
      <c r="A32" s="67"/>
      <c r="B32" s="69"/>
      <c r="C32" s="69" t="s">
        <v>68</v>
      </c>
      <c r="D32" s="69"/>
      <c r="E32" s="44"/>
      <c r="F32" s="43"/>
      <c r="G32" s="42"/>
      <c r="H32" s="115"/>
      <c r="I32" s="31"/>
      <c r="J32" s="115"/>
      <c r="K32" s="128"/>
      <c r="L32" s="31"/>
      <c r="M32" s="129"/>
    </row>
    <row r="33" spans="1:13" ht="21.6" customHeight="1" x14ac:dyDescent="0.5">
      <c r="A33" s="67"/>
      <c r="C33" s="70" t="s">
        <v>69</v>
      </c>
      <c r="D33" s="43"/>
      <c r="E33" s="44"/>
      <c r="F33" s="43"/>
      <c r="G33" s="42"/>
      <c r="H33" s="115"/>
      <c r="I33" s="31"/>
      <c r="J33" s="115"/>
      <c r="K33" s="128"/>
      <c r="L33" s="31"/>
      <c r="M33" s="129"/>
    </row>
    <row r="34" spans="1:13" ht="21.6" customHeight="1" x14ac:dyDescent="0.5">
      <c r="A34" s="67"/>
      <c r="C34" s="71" t="s">
        <v>133</v>
      </c>
      <c r="D34" s="43"/>
      <c r="E34" s="44"/>
      <c r="F34" s="43"/>
      <c r="G34" s="124">
        <v>7790</v>
      </c>
      <c r="H34" s="115"/>
      <c r="I34" s="125">
        <v>-13106</v>
      </c>
      <c r="J34" s="115"/>
      <c r="K34" s="130">
        <v>0</v>
      </c>
      <c r="L34" s="31"/>
      <c r="M34" s="131">
        <v>0</v>
      </c>
    </row>
    <row r="35" spans="1:13" ht="6" customHeight="1" x14ac:dyDescent="0.5">
      <c r="A35" s="64"/>
      <c r="C35" s="66"/>
      <c r="D35" s="43"/>
      <c r="E35" s="44"/>
      <c r="F35" s="43"/>
      <c r="G35" s="42"/>
      <c r="H35" s="115"/>
      <c r="I35" s="31"/>
      <c r="J35" s="115"/>
      <c r="K35" s="116"/>
      <c r="L35" s="31"/>
      <c r="M35" s="115"/>
    </row>
    <row r="36" spans="1:13" ht="21.6" customHeight="1" x14ac:dyDescent="0.5">
      <c r="A36" s="64"/>
      <c r="B36" s="199" t="s">
        <v>154</v>
      </c>
      <c r="C36" s="66"/>
      <c r="D36" s="43"/>
      <c r="E36" s="44"/>
      <c r="F36" s="43"/>
      <c r="G36" s="42"/>
      <c r="H36" s="115"/>
      <c r="I36" s="31"/>
      <c r="J36" s="115"/>
      <c r="K36" s="116"/>
      <c r="L36" s="31"/>
      <c r="M36" s="115"/>
    </row>
    <row r="37" spans="1:13" ht="21.6" customHeight="1" x14ac:dyDescent="0.5">
      <c r="A37" s="64"/>
      <c r="B37" s="81"/>
      <c r="C37" s="198" t="s">
        <v>68</v>
      </c>
      <c r="D37" s="43"/>
      <c r="E37" s="44"/>
      <c r="F37" s="43"/>
      <c r="G37" s="42"/>
      <c r="H37" s="115"/>
      <c r="I37" s="31"/>
      <c r="J37" s="115"/>
      <c r="K37" s="116"/>
      <c r="L37" s="31"/>
      <c r="M37" s="115"/>
    </row>
    <row r="38" spans="1:13" ht="21.6" customHeight="1" x14ac:dyDescent="0.5">
      <c r="A38" s="64"/>
      <c r="B38" s="81"/>
      <c r="C38" s="66" t="s">
        <v>155</v>
      </c>
      <c r="D38" s="43"/>
      <c r="E38" s="44"/>
      <c r="F38" s="43"/>
      <c r="G38" s="42"/>
      <c r="H38" s="115"/>
      <c r="I38" s="31"/>
      <c r="J38" s="115"/>
      <c r="K38" s="116"/>
      <c r="L38" s="31"/>
      <c r="M38" s="115"/>
    </row>
    <row r="39" spans="1:13" ht="21.6" customHeight="1" x14ac:dyDescent="0.5">
      <c r="A39" s="64"/>
      <c r="B39" s="81"/>
      <c r="C39" s="66"/>
      <c r="D39" s="43" t="s">
        <v>156</v>
      </c>
      <c r="E39" s="44">
        <v>14</v>
      </c>
      <c r="F39" s="43"/>
      <c r="G39" s="42">
        <v>-40178</v>
      </c>
      <c r="H39" s="115"/>
      <c r="I39" s="31">
        <v>0</v>
      </c>
      <c r="J39" s="115"/>
      <c r="K39" s="116">
        <v>-40178</v>
      </c>
      <c r="L39" s="31"/>
      <c r="M39" s="115">
        <v>0</v>
      </c>
    </row>
    <row r="40" spans="1:13" ht="21.6" customHeight="1" x14ac:dyDescent="0.5">
      <c r="A40" s="64"/>
      <c r="B40" s="81"/>
      <c r="C40" s="66" t="s">
        <v>157</v>
      </c>
      <c r="D40" s="43"/>
      <c r="E40" s="44"/>
      <c r="F40" s="43"/>
      <c r="G40" s="42"/>
      <c r="H40" s="115"/>
      <c r="I40" s="31"/>
      <c r="J40" s="115"/>
      <c r="K40" s="116"/>
      <c r="L40" s="31"/>
      <c r="M40" s="115"/>
    </row>
    <row r="41" spans="1:13" ht="21.6" customHeight="1" x14ac:dyDescent="0.5">
      <c r="A41" s="64"/>
      <c r="B41" s="81"/>
      <c r="C41" s="66"/>
      <c r="D41" s="43" t="s">
        <v>158</v>
      </c>
      <c r="E41" s="44"/>
      <c r="F41" s="43"/>
      <c r="G41" s="39">
        <v>8036</v>
      </c>
      <c r="H41" s="115"/>
      <c r="I41" s="32">
        <v>0</v>
      </c>
      <c r="J41" s="115"/>
      <c r="K41" s="130">
        <v>8036</v>
      </c>
      <c r="L41" s="31"/>
      <c r="M41" s="131">
        <v>0</v>
      </c>
    </row>
    <row r="42" spans="1:13" ht="6" customHeight="1" x14ac:dyDescent="0.5">
      <c r="A42" s="64"/>
      <c r="B42" s="81"/>
      <c r="C42" s="66"/>
      <c r="D42" s="43"/>
      <c r="E42" s="44"/>
      <c r="F42" s="43"/>
      <c r="G42" s="42"/>
      <c r="H42" s="115"/>
      <c r="I42" s="31"/>
      <c r="J42" s="115"/>
      <c r="K42" s="116"/>
      <c r="L42" s="31"/>
      <c r="M42" s="115"/>
    </row>
    <row r="43" spans="1:13" ht="21.6" customHeight="1" x14ac:dyDescent="0.5">
      <c r="A43" s="64"/>
      <c r="B43" s="81"/>
      <c r="C43" s="66" t="s">
        <v>159</v>
      </c>
      <c r="D43" s="43"/>
      <c r="E43" s="44"/>
      <c r="F43" s="43"/>
      <c r="G43" s="42"/>
      <c r="H43" s="115"/>
      <c r="I43" s="31"/>
      <c r="J43" s="115"/>
      <c r="K43" s="116"/>
      <c r="L43" s="31"/>
      <c r="M43" s="115"/>
    </row>
    <row r="44" spans="1:13" ht="21.6" customHeight="1" x14ac:dyDescent="0.5">
      <c r="A44" s="64"/>
      <c r="B44" s="64"/>
      <c r="C44" s="66"/>
      <c r="D44" s="43" t="s">
        <v>68</v>
      </c>
      <c r="E44" s="44"/>
      <c r="F44" s="43"/>
      <c r="G44" s="39">
        <f>SUM(G39:G41)</f>
        <v>-32142</v>
      </c>
      <c r="H44" s="115"/>
      <c r="I44" s="32">
        <f>SUM(I39:I41)</f>
        <v>0</v>
      </c>
      <c r="J44" s="115"/>
      <c r="K44" s="39">
        <f>SUM(K39:K41)</f>
        <v>-32142</v>
      </c>
      <c r="L44" s="31"/>
      <c r="M44" s="32">
        <f>SUM(M39:M41)</f>
        <v>0</v>
      </c>
    </row>
    <row r="45" spans="1:13" ht="21.6" customHeight="1" x14ac:dyDescent="0.5">
      <c r="A45" s="64" t="s">
        <v>179</v>
      </c>
      <c r="B45" s="64"/>
      <c r="C45" s="66"/>
      <c r="D45" s="43"/>
      <c r="E45" s="44"/>
      <c r="F45" s="43"/>
      <c r="G45" s="42"/>
      <c r="H45" s="115"/>
      <c r="I45" s="31"/>
      <c r="J45" s="115"/>
      <c r="K45" s="42"/>
      <c r="L45" s="31"/>
      <c r="M45" s="31"/>
    </row>
    <row r="46" spans="1:13" ht="21.6" customHeight="1" x14ac:dyDescent="0.5">
      <c r="A46" s="64"/>
      <c r="B46" s="64" t="s">
        <v>180</v>
      </c>
      <c r="C46" s="66"/>
      <c r="D46" s="43"/>
      <c r="E46" s="44"/>
      <c r="F46" s="43"/>
      <c r="G46" s="39">
        <f>G34+G44</f>
        <v>-24352</v>
      </c>
      <c r="H46" s="115"/>
      <c r="I46" s="32">
        <f>I34+I44</f>
        <v>-13106</v>
      </c>
      <c r="J46" s="115"/>
      <c r="K46" s="39">
        <f>K34+K44</f>
        <v>-32142</v>
      </c>
      <c r="L46" s="31"/>
      <c r="M46" s="32">
        <f>M34+M44</f>
        <v>0</v>
      </c>
    </row>
    <row r="47" spans="1:13" ht="6" customHeight="1" x14ac:dyDescent="0.5">
      <c r="A47" s="64"/>
      <c r="C47" s="66"/>
      <c r="D47" s="43"/>
      <c r="E47" s="44"/>
      <c r="F47" s="43"/>
      <c r="G47" s="42"/>
      <c r="H47" s="115"/>
      <c r="I47" s="31"/>
      <c r="J47" s="115"/>
      <c r="K47" s="116"/>
      <c r="L47" s="31"/>
      <c r="M47" s="115"/>
    </row>
    <row r="48" spans="1:13" ht="21.6" customHeight="1" thickBot="1" x14ac:dyDescent="0.55000000000000004">
      <c r="A48" s="64" t="s">
        <v>164</v>
      </c>
      <c r="B48" s="43"/>
      <c r="C48" s="43"/>
      <c r="D48" s="43"/>
      <c r="E48" s="44"/>
      <c r="F48" s="43"/>
      <c r="G48" s="132">
        <f>G29+G34+G44</f>
        <v>136158</v>
      </c>
      <c r="H48" s="107"/>
      <c r="I48" s="184">
        <f>I29+I34+I44</f>
        <v>394902</v>
      </c>
      <c r="J48" s="107"/>
      <c r="K48" s="132">
        <f>K29+K34+K44</f>
        <v>101367</v>
      </c>
      <c r="L48" s="108"/>
      <c r="M48" s="184">
        <f>M29+M34+M44</f>
        <v>397901</v>
      </c>
    </row>
    <row r="49" spans="1:13" ht="9.75" customHeight="1" thickTop="1" x14ac:dyDescent="0.5">
      <c r="A49" s="64"/>
      <c r="B49" s="43"/>
      <c r="C49" s="43"/>
      <c r="D49" s="43"/>
      <c r="E49" s="44"/>
      <c r="F49" s="43"/>
      <c r="G49" s="107"/>
      <c r="H49" s="107"/>
      <c r="I49" s="107"/>
      <c r="J49" s="107"/>
      <c r="K49" s="107"/>
      <c r="L49" s="108"/>
      <c r="M49" s="107"/>
    </row>
    <row r="50" spans="1:13" ht="21.95" customHeight="1" x14ac:dyDescent="0.5">
      <c r="A50" s="50" t="str">
        <f>'2-3'!A51</f>
        <v>หมายเหตุประกอบข้อมูลทางการเงินระหว่างกาลในหน้า 10 ถึง 20 เป็นส่วนหนึ่งของข้อมูลทางการเงินระหว่างกาลนี้</v>
      </c>
      <c r="B50" s="80"/>
      <c r="C50" s="51"/>
      <c r="D50" s="45"/>
      <c r="E50" s="46"/>
      <c r="F50" s="45"/>
      <c r="G50" s="32"/>
      <c r="H50" s="131"/>
      <c r="I50" s="32"/>
      <c r="J50" s="131"/>
      <c r="K50" s="32"/>
      <c r="L50" s="32"/>
      <c r="M50" s="32"/>
    </row>
    <row r="51" spans="1:13" ht="21.6" customHeight="1" x14ac:dyDescent="0.5">
      <c r="A51" s="53" t="str">
        <f>A1</f>
        <v>บริษัท ยูนิวานิชน้ำมันปาล์ม จำกัด (มหาชน)</v>
      </c>
      <c r="B51" s="81"/>
      <c r="C51" s="54"/>
      <c r="D51" s="53"/>
      <c r="E51" s="55"/>
      <c r="F51" s="43"/>
      <c r="G51" s="31"/>
      <c r="H51" s="115"/>
      <c r="I51" s="31"/>
      <c r="J51" s="115"/>
      <c r="K51" s="31"/>
      <c r="L51" s="31"/>
      <c r="M51" s="31"/>
    </row>
    <row r="52" spans="1:13" ht="21.6" customHeight="1" x14ac:dyDescent="0.5">
      <c r="A52" s="53" t="s">
        <v>70</v>
      </c>
      <c r="B52" s="81"/>
      <c r="C52" s="54"/>
      <c r="D52" s="53"/>
      <c r="E52" s="55"/>
      <c r="F52" s="43"/>
      <c r="G52" s="31"/>
      <c r="H52" s="115"/>
      <c r="I52" s="31"/>
      <c r="J52" s="115"/>
      <c r="K52" s="31"/>
      <c r="L52" s="31"/>
      <c r="M52" s="31"/>
    </row>
    <row r="53" spans="1:13" ht="21.6" customHeight="1" x14ac:dyDescent="0.5">
      <c r="A53" s="57" t="str">
        <f>A3</f>
        <v>สำหรับรอบระยะเวลาสามเดือนสิ้นสุดวันที่ 31 มีนาคม พ.ศ. 2567</v>
      </c>
      <c r="B53" s="82"/>
      <c r="C53" s="58"/>
      <c r="D53" s="57"/>
      <c r="E53" s="59"/>
      <c r="F53" s="45"/>
      <c r="G53" s="32"/>
      <c r="H53" s="131"/>
      <c r="I53" s="32"/>
      <c r="J53" s="131"/>
      <c r="K53" s="32"/>
      <c r="L53" s="32"/>
      <c r="M53" s="32"/>
    </row>
    <row r="54" spans="1:13" ht="21.6" customHeight="1" x14ac:dyDescent="0.5">
      <c r="A54" s="67"/>
      <c r="C54" s="66"/>
      <c r="D54" s="43"/>
      <c r="E54" s="44"/>
      <c r="F54" s="43"/>
      <c r="G54" s="31"/>
      <c r="H54" s="115"/>
      <c r="I54" s="31"/>
      <c r="J54" s="115"/>
      <c r="K54" s="31"/>
      <c r="L54" s="31"/>
      <c r="M54" s="31"/>
    </row>
    <row r="55" spans="1:13" ht="21.6" customHeight="1" x14ac:dyDescent="0.5">
      <c r="A55" s="43"/>
      <c r="B55" s="43"/>
      <c r="C55" s="43"/>
      <c r="D55" s="43"/>
      <c r="E55" s="44"/>
      <c r="F55" s="43"/>
      <c r="G55" s="213" t="s">
        <v>1</v>
      </c>
      <c r="H55" s="213"/>
      <c r="I55" s="213"/>
      <c r="J55" s="111"/>
      <c r="K55" s="213" t="s">
        <v>2</v>
      </c>
      <c r="L55" s="213"/>
      <c r="M55" s="213"/>
    </row>
    <row r="56" spans="1:13" ht="21.6" customHeight="1" x14ac:dyDescent="0.5">
      <c r="A56" s="43"/>
      <c r="B56" s="43"/>
      <c r="C56" s="43"/>
      <c r="D56" s="43"/>
      <c r="E56" s="44"/>
      <c r="F56" s="43"/>
      <c r="G56" s="112" t="s">
        <v>3</v>
      </c>
      <c r="H56" s="112"/>
      <c r="I56" s="112" t="s">
        <v>3</v>
      </c>
      <c r="J56" s="112"/>
      <c r="K56" s="112" t="s">
        <v>3</v>
      </c>
      <c r="L56" s="112"/>
      <c r="M56" s="112" t="s">
        <v>3</v>
      </c>
    </row>
    <row r="57" spans="1:13" ht="21.6" customHeight="1" x14ac:dyDescent="0.5">
      <c r="A57" s="43"/>
      <c r="B57" s="43"/>
      <c r="C57" s="43"/>
      <c r="D57" s="43"/>
      <c r="E57" s="44"/>
      <c r="F57" s="43"/>
      <c r="G57" s="113" t="s">
        <v>139</v>
      </c>
      <c r="H57" s="113"/>
      <c r="I57" s="113" t="s">
        <v>139</v>
      </c>
      <c r="J57" s="113"/>
      <c r="K57" s="113" t="s">
        <v>139</v>
      </c>
      <c r="L57" s="113"/>
      <c r="M57" s="113" t="s">
        <v>139</v>
      </c>
    </row>
    <row r="58" spans="1:13" ht="21.6" customHeight="1" x14ac:dyDescent="0.5">
      <c r="A58" s="43"/>
      <c r="B58" s="43"/>
      <c r="C58" s="43"/>
      <c r="D58" s="43"/>
      <c r="E58" s="55"/>
      <c r="F58" s="53"/>
      <c r="G58" s="113" t="s">
        <v>150</v>
      </c>
      <c r="H58" s="113"/>
      <c r="I58" s="113" t="s">
        <v>125</v>
      </c>
      <c r="J58" s="113"/>
      <c r="K58" s="113" t="s">
        <v>150</v>
      </c>
      <c r="L58" s="113"/>
      <c r="M58" s="113" t="s">
        <v>125</v>
      </c>
    </row>
    <row r="59" spans="1:13" ht="21.6" customHeight="1" x14ac:dyDescent="0.5">
      <c r="A59" s="43"/>
      <c r="B59" s="43"/>
      <c r="C59" s="43"/>
      <c r="D59" s="43"/>
      <c r="E59" s="55"/>
      <c r="F59" s="53"/>
      <c r="G59" s="114" t="s">
        <v>7</v>
      </c>
      <c r="H59" s="113"/>
      <c r="I59" s="114" t="s">
        <v>7</v>
      </c>
      <c r="J59" s="113"/>
      <c r="K59" s="114" t="s">
        <v>7</v>
      </c>
      <c r="L59" s="113"/>
      <c r="M59" s="114" t="s">
        <v>7</v>
      </c>
    </row>
    <row r="60" spans="1:13" ht="21.6" customHeight="1" x14ac:dyDescent="0.5">
      <c r="A60" s="67"/>
      <c r="C60" s="66"/>
      <c r="D60" s="43"/>
      <c r="E60" s="44"/>
      <c r="F60" s="43"/>
      <c r="G60" s="42"/>
      <c r="H60" s="115"/>
      <c r="I60" s="31"/>
      <c r="J60" s="115"/>
      <c r="K60" s="42"/>
      <c r="L60" s="31"/>
      <c r="M60" s="31"/>
    </row>
    <row r="61" spans="1:13" ht="21.6" customHeight="1" x14ac:dyDescent="0.5">
      <c r="A61" s="81" t="s">
        <v>71</v>
      </c>
      <c r="B61" s="43"/>
      <c r="C61" s="43"/>
      <c r="D61" s="43"/>
      <c r="E61" s="44"/>
      <c r="F61" s="43"/>
      <c r="G61" s="133"/>
      <c r="H61" s="107"/>
      <c r="I61" s="107"/>
      <c r="J61" s="107"/>
      <c r="K61" s="133"/>
      <c r="L61" s="108"/>
      <c r="M61" s="107"/>
    </row>
    <row r="62" spans="1:13" ht="21.6" customHeight="1" x14ac:dyDescent="0.5">
      <c r="A62" s="43"/>
      <c r="B62" s="43" t="s">
        <v>72</v>
      </c>
      <c r="C62" s="43"/>
      <c r="D62" s="43"/>
      <c r="E62" s="44"/>
      <c r="F62" s="43"/>
      <c r="G62" s="21">
        <v>142818</v>
      </c>
      <c r="H62" s="107"/>
      <c r="I62" s="118">
        <v>400766</v>
      </c>
      <c r="J62" s="120"/>
      <c r="K62" s="21">
        <v>133509</v>
      </c>
      <c r="L62" s="118"/>
      <c r="M62" s="118">
        <v>397901</v>
      </c>
    </row>
    <row r="63" spans="1:13" ht="21.6" customHeight="1" x14ac:dyDescent="0.5">
      <c r="A63" s="43"/>
      <c r="B63" s="76" t="s">
        <v>73</v>
      </c>
      <c r="C63" s="43"/>
      <c r="D63" s="43"/>
      <c r="E63" s="44"/>
      <c r="F63" s="43"/>
      <c r="G63" s="130">
        <v>17692</v>
      </c>
      <c r="H63" s="115"/>
      <c r="I63" s="131">
        <v>7242</v>
      </c>
      <c r="J63" s="120"/>
      <c r="K63" s="24">
        <v>0</v>
      </c>
      <c r="L63" s="118"/>
      <c r="M63" s="183">
        <v>0</v>
      </c>
    </row>
    <row r="64" spans="1:13" ht="6" customHeight="1" x14ac:dyDescent="0.5">
      <c r="A64" s="43"/>
      <c r="B64" s="43"/>
      <c r="C64" s="43"/>
      <c r="D64" s="43"/>
      <c r="E64" s="44"/>
      <c r="F64" s="43"/>
      <c r="G64" s="133"/>
      <c r="H64" s="107"/>
      <c r="I64" s="107"/>
      <c r="J64" s="107"/>
      <c r="K64" s="133"/>
      <c r="L64" s="108"/>
      <c r="M64" s="107"/>
    </row>
    <row r="65" spans="1:13" ht="21.6" customHeight="1" thickBot="1" x14ac:dyDescent="0.55000000000000004">
      <c r="A65" s="43"/>
      <c r="B65" s="43"/>
      <c r="C65" s="43"/>
      <c r="D65" s="43"/>
      <c r="E65" s="44"/>
      <c r="F65" s="43"/>
      <c r="G65" s="132">
        <f>SUM(G62:G64)</f>
        <v>160510</v>
      </c>
      <c r="H65" s="107"/>
      <c r="I65" s="184">
        <f>SUM(I62:I64)</f>
        <v>408008</v>
      </c>
      <c r="J65" s="107"/>
      <c r="K65" s="132">
        <f>SUM(K62:K64)</f>
        <v>133509</v>
      </c>
      <c r="L65" s="108"/>
      <c r="M65" s="184">
        <f>SUM(M62:M64)</f>
        <v>397901</v>
      </c>
    </row>
    <row r="66" spans="1:13" ht="21.6" customHeight="1" thickTop="1" x14ac:dyDescent="0.5">
      <c r="A66" s="43"/>
      <c r="B66" s="43"/>
      <c r="C66" s="43"/>
      <c r="D66" s="43"/>
      <c r="E66" s="44"/>
      <c r="F66" s="43"/>
      <c r="G66" s="133"/>
      <c r="H66" s="107"/>
      <c r="I66" s="107"/>
      <c r="J66" s="107"/>
      <c r="K66" s="133"/>
      <c r="L66" s="108"/>
      <c r="M66" s="107"/>
    </row>
    <row r="67" spans="1:13" ht="21.6" customHeight="1" x14ac:dyDescent="0.5">
      <c r="A67" s="81" t="s">
        <v>74</v>
      </c>
      <c r="B67" s="43"/>
      <c r="C67" s="43"/>
      <c r="D67" s="43"/>
      <c r="E67" s="44"/>
      <c r="F67" s="43"/>
      <c r="G67" s="133"/>
      <c r="H67" s="107"/>
      <c r="I67" s="107"/>
      <c r="J67" s="107"/>
      <c r="K67" s="133"/>
      <c r="L67" s="108"/>
      <c r="M67" s="107"/>
    </row>
    <row r="68" spans="1:13" ht="21.6" customHeight="1" x14ac:dyDescent="0.5">
      <c r="A68" s="43"/>
      <c r="B68" s="43" t="s">
        <v>72</v>
      </c>
      <c r="C68" s="43"/>
      <c r="D68" s="43"/>
      <c r="E68" s="44"/>
      <c r="F68" s="43"/>
      <c r="G68" s="21">
        <v>113901</v>
      </c>
      <c r="H68" s="107"/>
      <c r="I68" s="118">
        <v>396521.45</v>
      </c>
      <c r="J68" s="120"/>
      <c r="K68" s="21">
        <v>101367</v>
      </c>
      <c r="L68" s="118"/>
      <c r="M68" s="118">
        <v>397901</v>
      </c>
    </row>
    <row r="69" spans="1:13" ht="21.6" customHeight="1" x14ac:dyDescent="0.5">
      <c r="A69" s="43"/>
      <c r="B69" s="76" t="s">
        <v>73</v>
      </c>
      <c r="C69" s="43"/>
      <c r="D69" s="43"/>
      <c r="E69" s="44"/>
      <c r="F69" s="43"/>
      <c r="G69" s="130">
        <v>22257</v>
      </c>
      <c r="H69" s="115"/>
      <c r="I69" s="131">
        <v>-1619.4499999999998</v>
      </c>
      <c r="J69" s="120"/>
      <c r="K69" s="24">
        <v>0</v>
      </c>
      <c r="L69" s="118"/>
      <c r="M69" s="183">
        <v>0</v>
      </c>
    </row>
    <row r="70" spans="1:13" ht="6" customHeight="1" x14ac:dyDescent="0.5">
      <c r="A70" s="43"/>
      <c r="B70" s="43"/>
      <c r="C70" s="43"/>
      <c r="D70" s="43"/>
      <c r="E70" s="44"/>
      <c r="F70" s="43"/>
      <c r="G70" s="133"/>
      <c r="H70" s="107"/>
      <c r="I70" s="107"/>
      <c r="J70" s="107"/>
      <c r="K70" s="133"/>
      <c r="L70" s="108"/>
      <c r="M70" s="107"/>
    </row>
    <row r="71" spans="1:13" ht="21.6" customHeight="1" thickBot="1" x14ac:dyDescent="0.55000000000000004">
      <c r="A71" s="43"/>
      <c r="B71" s="43"/>
      <c r="C71" s="43"/>
      <c r="D71" s="43"/>
      <c r="E71" s="44"/>
      <c r="F71" s="43"/>
      <c r="G71" s="132">
        <f>SUM(G68:G70)</f>
        <v>136158</v>
      </c>
      <c r="H71" s="107"/>
      <c r="I71" s="184">
        <f>SUM(I68:I70)</f>
        <v>394902</v>
      </c>
      <c r="J71" s="107"/>
      <c r="K71" s="132">
        <f>SUM(K68:K70)</f>
        <v>101367</v>
      </c>
      <c r="L71" s="108"/>
      <c r="M71" s="184">
        <f>SUM(M68:M70)</f>
        <v>397901</v>
      </c>
    </row>
    <row r="72" spans="1:13" ht="21.6" customHeight="1" thickTop="1" x14ac:dyDescent="0.5">
      <c r="A72" s="43"/>
      <c r="B72" s="43"/>
      <c r="C72" s="43"/>
      <c r="D72" s="43"/>
      <c r="E72" s="44"/>
      <c r="F72" s="43"/>
      <c r="G72" s="133"/>
      <c r="H72" s="107"/>
      <c r="I72" s="107"/>
      <c r="J72" s="107"/>
      <c r="K72" s="133"/>
      <c r="L72" s="108"/>
      <c r="M72" s="107"/>
    </row>
    <row r="73" spans="1:13" ht="21.6" customHeight="1" x14ac:dyDescent="0.5">
      <c r="A73" s="53" t="s">
        <v>173</v>
      </c>
      <c r="B73" s="53"/>
      <c r="C73" s="43"/>
      <c r="D73" s="43"/>
      <c r="E73" s="44"/>
      <c r="F73" s="43"/>
      <c r="G73" s="133"/>
      <c r="H73" s="107"/>
      <c r="I73" s="107"/>
      <c r="J73" s="107"/>
      <c r="K73" s="133"/>
      <c r="L73" s="108"/>
      <c r="M73" s="107"/>
    </row>
    <row r="74" spans="1:13" ht="6" customHeight="1" x14ac:dyDescent="0.5">
      <c r="A74" s="43"/>
      <c r="B74" s="43"/>
      <c r="C74" s="43"/>
      <c r="D74" s="43"/>
      <c r="E74" s="44"/>
      <c r="F74" s="43"/>
      <c r="G74" s="133"/>
      <c r="H74" s="107"/>
      <c r="I74" s="107"/>
      <c r="J74" s="107"/>
      <c r="K74" s="133"/>
      <c r="L74" s="108"/>
      <c r="M74" s="107"/>
    </row>
    <row r="75" spans="1:13" ht="21.6" customHeight="1" thickBot="1" x14ac:dyDescent="0.55000000000000004">
      <c r="A75" s="43" t="s">
        <v>75</v>
      </c>
      <c r="B75" s="43"/>
      <c r="C75" s="43"/>
      <c r="D75" s="43"/>
      <c r="E75" s="44"/>
      <c r="F75" s="43"/>
      <c r="G75" s="134">
        <f>G62/940000</f>
        <v>0.15193404255319148</v>
      </c>
      <c r="H75" s="107"/>
      <c r="I75" s="185">
        <f>I62/940000</f>
        <v>0.42634680851063828</v>
      </c>
      <c r="J75" s="135"/>
      <c r="K75" s="134">
        <f>K62/940000</f>
        <v>0.14203085106382979</v>
      </c>
      <c r="L75" s="136"/>
      <c r="M75" s="185">
        <f>M62/940000</f>
        <v>0.42329893617021275</v>
      </c>
    </row>
    <row r="76" spans="1:13" ht="21.6" customHeight="1" thickTop="1" x14ac:dyDescent="0.5">
      <c r="A76" s="43"/>
      <c r="B76" s="43"/>
      <c r="C76" s="43"/>
      <c r="D76" s="43"/>
      <c r="E76" s="44"/>
      <c r="F76" s="43"/>
      <c r="G76" s="107"/>
      <c r="H76" s="107"/>
      <c r="I76" s="107"/>
      <c r="J76" s="120"/>
      <c r="K76" s="118"/>
      <c r="L76" s="118"/>
      <c r="M76" s="118"/>
    </row>
    <row r="77" spans="1:13" ht="21.6" customHeight="1" x14ac:dyDescent="0.5">
      <c r="A77" s="43"/>
      <c r="B77" s="43"/>
      <c r="C77" s="43"/>
      <c r="D77" s="43"/>
      <c r="E77" s="44"/>
      <c r="F77" s="43"/>
      <c r="G77" s="107"/>
      <c r="H77" s="107"/>
      <c r="I77" s="107"/>
      <c r="J77" s="120"/>
      <c r="K77" s="118"/>
      <c r="L77" s="118"/>
      <c r="M77" s="118"/>
    </row>
    <row r="78" spans="1:13" ht="21.6" customHeight="1" x14ac:dyDescent="0.5">
      <c r="A78" s="43"/>
      <c r="B78" s="43"/>
      <c r="C78" s="43"/>
      <c r="D78" s="43"/>
      <c r="E78" s="44"/>
      <c r="F78" s="43"/>
      <c r="G78" s="107"/>
      <c r="H78" s="107"/>
      <c r="I78" s="107"/>
      <c r="J78" s="120"/>
      <c r="K78" s="118"/>
      <c r="L78" s="118"/>
      <c r="M78" s="118"/>
    </row>
    <row r="79" spans="1:13" ht="21.6" customHeight="1" x14ac:dyDescent="0.5">
      <c r="A79" s="43"/>
      <c r="B79" s="43"/>
      <c r="C79" s="43"/>
      <c r="D79" s="43"/>
      <c r="E79" s="44"/>
      <c r="F79" s="43"/>
      <c r="G79" s="107"/>
      <c r="H79" s="107"/>
      <c r="I79" s="107"/>
      <c r="J79" s="120"/>
      <c r="K79" s="118"/>
      <c r="L79" s="118"/>
      <c r="M79" s="118"/>
    </row>
    <row r="80" spans="1:13" ht="21.6" customHeight="1" x14ac:dyDescent="0.5">
      <c r="A80" s="43"/>
      <c r="B80" s="43"/>
      <c r="C80" s="43"/>
      <c r="D80" s="43"/>
      <c r="E80" s="44"/>
      <c r="F80" s="43"/>
      <c r="G80" s="107"/>
      <c r="H80" s="107"/>
      <c r="I80" s="107"/>
      <c r="J80" s="120"/>
      <c r="K80" s="118"/>
      <c r="L80" s="118"/>
      <c r="M80" s="118"/>
    </row>
    <row r="81" spans="1:13" ht="21.6" customHeight="1" x14ac:dyDescent="0.5">
      <c r="A81" s="43"/>
      <c r="B81" s="43"/>
      <c r="C81" s="43"/>
      <c r="D81" s="43"/>
      <c r="E81" s="44"/>
      <c r="F81" s="43"/>
      <c r="G81" s="107"/>
      <c r="H81" s="107"/>
      <c r="I81" s="107"/>
      <c r="J81" s="120"/>
      <c r="K81" s="118"/>
      <c r="L81" s="118"/>
      <c r="M81" s="118"/>
    </row>
    <row r="82" spans="1:13" ht="21.6" customHeight="1" x14ac:dyDescent="0.5">
      <c r="A82" s="43"/>
      <c r="B82" s="43"/>
      <c r="C82" s="43"/>
      <c r="D82" s="43"/>
      <c r="E82" s="44"/>
      <c r="F82" s="43"/>
      <c r="G82" s="107"/>
      <c r="H82" s="107"/>
      <c r="I82" s="107"/>
      <c r="J82" s="120"/>
      <c r="K82" s="118"/>
      <c r="L82" s="118"/>
      <c r="M82" s="118"/>
    </row>
    <row r="83" spans="1:13" ht="21.6" customHeight="1" x14ac:dyDescent="0.5">
      <c r="A83" s="43"/>
      <c r="B83" s="43"/>
      <c r="C83" s="43"/>
      <c r="D83" s="43"/>
      <c r="E83" s="44"/>
      <c r="F83" s="43"/>
      <c r="G83" s="107"/>
      <c r="H83" s="107"/>
      <c r="I83" s="107"/>
      <c r="J83" s="120"/>
      <c r="K83" s="118"/>
      <c r="L83" s="118"/>
      <c r="M83" s="118"/>
    </row>
    <row r="84" spans="1:13" ht="21.6" customHeight="1" x14ac:dyDescent="0.5">
      <c r="A84" s="43"/>
      <c r="B84" s="43"/>
      <c r="C84" s="43"/>
      <c r="D84" s="43"/>
      <c r="E84" s="44"/>
      <c r="F84" s="43"/>
      <c r="G84" s="107"/>
      <c r="H84" s="107"/>
      <c r="I84" s="107"/>
      <c r="J84" s="120"/>
      <c r="K84" s="118"/>
      <c r="L84" s="118"/>
      <c r="M84" s="118"/>
    </row>
    <row r="85" spans="1:13" ht="21.6" customHeight="1" x14ac:dyDescent="0.5">
      <c r="A85" s="43"/>
      <c r="B85" s="43"/>
      <c r="C85" s="43"/>
      <c r="D85" s="43"/>
      <c r="E85" s="44"/>
      <c r="F85" s="43"/>
      <c r="G85" s="107"/>
      <c r="H85" s="107"/>
      <c r="I85" s="107"/>
      <c r="J85" s="120"/>
      <c r="K85" s="118"/>
      <c r="L85" s="118"/>
      <c r="M85" s="118"/>
    </row>
    <row r="86" spans="1:13" ht="21.6" customHeight="1" x14ac:dyDescent="0.5">
      <c r="A86" s="43"/>
      <c r="B86" s="43"/>
      <c r="C86" s="43"/>
      <c r="D86" s="43"/>
      <c r="E86" s="44"/>
      <c r="F86" s="43"/>
      <c r="G86" s="107"/>
      <c r="H86" s="107"/>
      <c r="I86" s="107"/>
      <c r="J86" s="120"/>
      <c r="K86" s="118"/>
      <c r="L86" s="118"/>
      <c r="M86" s="118"/>
    </row>
    <row r="87" spans="1:13" ht="21.6" customHeight="1" x14ac:dyDescent="0.5">
      <c r="A87" s="43"/>
      <c r="B87" s="43"/>
      <c r="C87" s="43"/>
      <c r="D87" s="43"/>
      <c r="E87" s="44"/>
      <c r="F87" s="43"/>
      <c r="G87" s="107"/>
      <c r="H87" s="107"/>
      <c r="I87" s="107"/>
      <c r="J87" s="120"/>
      <c r="K87" s="118"/>
      <c r="L87" s="118"/>
      <c r="M87" s="118"/>
    </row>
    <row r="88" spans="1:13" ht="21.6" customHeight="1" x14ac:dyDescent="0.5">
      <c r="A88" s="43"/>
      <c r="B88" s="43"/>
      <c r="C88" s="43"/>
      <c r="D88" s="43"/>
      <c r="E88" s="44"/>
      <c r="F88" s="43"/>
      <c r="G88" s="107"/>
      <c r="H88" s="107"/>
      <c r="I88" s="107"/>
      <c r="J88" s="120"/>
      <c r="K88" s="118"/>
      <c r="L88" s="118"/>
      <c r="M88" s="118"/>
    </row>
    <row r="89" spans="1:13" ht="21.6" customHeight="1" x14ac:dyDescent="0.5">
      <c r="A89" s="43"/>
      <c r="B89" s="43"/>
      <c r="C89" s="43"/>
      <c r="D89" s="43"/>
      <c r="E89" s="44"/>
      <c r="F89" s="43"/>
      <c r="G89" s="107"/>
      <c r="H89" s="107"/>
      <c r="I89" s="107"/>
      <c r="J89" s="120"/>
      <c r="K89" s="118"/>
      <c r="L89" s="118"/>
      <c r="M89" s="118"/>
    </row>
    <row r="90" spans="1:13" ht="21.6" customHeight="1" x14ac:dyDescent="0.5">
      <c r="A90" s="43"/>
      <c r="B90" s="43"/>
      <c r="C90" s="43"/>
      <c r="D90" s="43"/>
      <c r="E90" s="44"/>
      <c r="F90" s="43"/>
      <c r="G90" s="107"/>
      <c r="H90" s="107"/>
      <c r="I90" s="107"/>
      <c r="J90" s="120"/>
      <c r="K90" s="118"/>
      <c r="L90" s="118"/>
      <c r="M90" s="118"/>
    </row>
    <row r="91" spans="1:13" ht="21.6" customHeight="1" x14ac:dyDescent="0.5">
      <c r="A91" s="43"/>
      <c r="B91" s="43"/>
      <c r="C91" s="43"/>
      <c r="D91" s="43"/>
      <c r="E91" s="44"/>
      <c r="F91" s="43"/>
      <c r="G91" s="107"/>
      <c r="H91" s="107"/>
      <c r="I91" s="107"/>
      <c r="J91" s="120"/>
      <c r="K91" s="118"/>
      <c r="L91" s="118"/>
      <c r="M91" s="118"/>
    </row>
    <row r="92" spans="1:13" ht="21.6" customHeight="1" x14ac:dyDescent="0.5">
      <c r="A92" s="43"/>
      <c r="B92" s="43"/>
      <c r="C92" s="43"/>
      <c r="D92" s="43"/>
      <c r="E92" s="44"/>
      <c r="F92" s="43"/>
      <c r="G92" s="107"/>
      <c r="H92" s="107"/>
      <c r="I92" s="107"/>
      <c r="J92" s="120"/>
      <c r="K92" s="118"/>
      <c r="L92" s="118"/>
      <c r="M92" s="118"/>
    </row>
    <row r="93" spans="1:13" ht="21.6" customHeight="1" x14ac:dyDescent="0.5">
      <c r="A93" s="43"/>
      <c r="B93" s="43"/>
      <c r="C93" s="43"/>
      <c r="D93" s="43"/>
      <c r="E93" s="44"/>
      <c r="F93" s="43"/>
      <c r="G93" s="107"/>
      <c r="H93" s="107"/>
      <c r="I93" s="107"/>
      <c r="J93" s="120"/>
      <c r="K93" s="118"/>
      <c r="L93" s="118"/>
      <c r="M93" s="118"/>
    </row>
    <row r="94" spans="1:13" ht="25.5" customHeight="1" x14ac:dyDescent="0.5">
      <c r="A94" s="43"/>
      <c r="B94" s="43"/>
      <c r="C94" s="43"/>
      <c r="D94" s="43"/>
      <c r="E94" s="44"/>
      <c r="F94" s="43"/>
      <c r="G94" s="107"/>
      <c r="H94" s="107"/>
      <c r="I94" s="107"/>
      <c r="J94" s="120"/>
      <c r="K94" s="118"/>
      <c r="L94" s="118"/>
      <c r="M94" s="118"/>
    </row>
    <row r="95" spans="1:13" ht="27.75" customHeight="1" x14ac:dyDescent="0.5">
      <c r="A95" s="43"/>
      <c r="B95" s="43"/>
      <c r="C95" s="43"/>
      <c r="D95" s="43"/>
      <c r="E95" s="44"/>
      <c r="F95" s="43"/>
      <c r="G95" s="107"/>
      <c r="H95" s="107"/>
      <c r="I95" s="107"/>
      <c r="J95" s="120"/>
      <c r="K95" s="118"/>
      <c r="L95" s="118"/>
      <c r="M95" s="118"/>
    </row>
    <row r="96" spans="1:13" ht="21.95" customHeight="1" x14ac:dyDescent="0.5">
      <c r="A96" s="83" t="str">
        <f>A50</f>
        <v>หมายเหตุประกอบข้อมูลทางการเงินระหว่างกาลในหน้า 10 ถึง 20 เป็นส่วนหนึ่งของข้อมูลทางการเงินระหว่างกาลนี้</v>
      </c>
      <c r="B96" s="83"/>
      <c r="C96" s="83"/>
      <c r="D96" s="83"/>
      <c r="E96" s="83"/>
      <c r="F96" s="83"/>
      <c r="G96" s="137"/>
      <c r="H96" s="137"/>
      <c r="I96" s="137"/>
      <c r="J96" s="137"/>
      <c r="K96" s="137"/>
      <c r="L96" s="137"/>
      <c r="M96" s="137"/>
    </row>
  </sheetData>
  <mergeCells count="4">
    <mergeCell ref="G5:I5"/>
    <mergeCell ref="K5:M5"/>
    <mergeCell ref="G55:I55"/>
    <mergeCell ref="K55:M55"/>
  </mergeCells>
  <pageMargins left="0.8" right="0.5" top="0.5" bottom="0.6" header="0.49" footer="0.4"/>
  <pageSetup paperSize="9" scale="85" firstPageNumber="4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67CD-6B6B-4AFE-8414-254479FDC595}">
  <dimension ref="A1:W31"/>
  <sheetViews>
    <sheetView zoomScaleNormal="100" zoomScaleSheetLayoutView="100" workbookViewId="0">
      <selection activeCell="B1" sqref="B1"/>
    </sheetView>
  </sheetViews>
  <sheetFormatPr defaultColWidth="9.140625" defaultRowHeight="18.75" x14ac:dyDescent="0.5"/>
  <cols>
    <col min="1" max="3" width="1.7109375" style="43" customWidth="1"/>
    <col min="4" max="4" width="28.7109375" style="43" customWidth="1"/>
    <col min="5" max="5" width="7.42578125" style="43" customWidth="1"/>
    <col min="6" max="6" width="0.85546875" style="56" customWidth="1"/>
    <col min="7" max="7" width="10.42578125" style="115" customWidth="1"/>
    <col min="8" max="8" width="0.85546875" style="115" customWidth="1"/>
    <col min="9" max="9" width="9.5703125" style="115" customWidth="1"/>
    <col min="10" max="10" width="0.85546875" style="108" customWidth="1"/>
    <col min="11" max="11" width="10.7109375" style="115" customWidth="1"/>
    <col min="12" max="12" width="0.85546875" style="115" customWidth="1"/>
    <col min="13" max="13" width="10.42578125" style="115" customWidth="1"/>
    <col min="14" max="14" width="0.85546875" style="115" customWidth="1"/>
    <col min="15" max="15" width="10.140625" style="107" customWidth="1"/>
    <col min="16" max="16" width="0.85546875" style="107" customWidth="1"/>
    <col min="17" max="17" width="25.7109375" style="107" customWidth="1"/>
    <col min="18" max="18" width="0.85546875" style="107" customWidth="1"/>
    <col min="19" max="19" width="11" style="107" customWidth="1"/>
    <col min="20" max="20" width="0.85546875" style="107" customWidth="1"/>
    <col min="21" max="21" width="10.7109375" style="107" customWidth="1"/>
    <col min="22" max="22" width="0.85546875" style="107" customWidth="1"/>
    <col min="23" max="23" width="10.7109375" style="107" customWidth="1"/>
    <col min="24" max="16384" width="9.140625" style="43"/>
  </cols>
  <sheetData>
    <row r="1" spans="1:23" ht="21" customHeight="1" x14ac:dyDescent="0.5">
      <c r="A1" s="53" t="s">
        <v>0</v>
      </c>
      <c r="B1" s="53"/>
      <c r="W1" s="138"/>
    </row>
    <row r="2" spans="1:23" ht="21" customHeight="1" x14ac:dyDescent="0.5">
      <c r="A2" s="53" t="s">
        <v>161</v>
      </c>
      <c r="B2" s="53"/>
      <c r="W2" s="138"/>
    </row>
    <row r="3" spans="1:23" ht="21" customHeight="1" x14ac:dyDescent="0.5">
      <c r="A3" s="77" t="s">
        <v>162</v>
      </c>
      <c r="B3" s="57"/>
      <c r="C3" s="45"/>
      <c r="D3" s="45"/>
      <c r="E3" s="45"/>
      <c r="F3" s="52"/>
      <c r="G3" s="131"/>
      <c r="H3" s="131"/>
      <c r="I3" s="131"/>
      <c r="J3" s="110"/>
      <c r="K3" s="131"/>
      <c r="L3" s="131"/>
      <c r="M3" s="131"/>
      <c r="N3" s="131"/>
      <c r="O3" s="109"/>
      <c r="P3" s="109"/>
      <c r="Q3" s="109"/>
      <c r="R3" s="109"/>
      <c r="S3" s="109"/>
      <c r="T3" s="109"/>
      <c r="U3" s="109"/>
      <c r="V3" s="109"/>
      <c r="W3" s="109"/>
    </row>
    <row r="4" spans="1:23" ht="20.25" customHeight="1" x14ac:dyDescent="0.5">
      <c r="A4" s="53"/>
      <c r="B4" s="53"/>
    </row>
    <row r="5" spans="1:23" s="47" customFormat="1" ht="20.45" customHeight="1" x14ac:dyDescent="0.5">
      <c r="A5" s="48"/>
      <c r="B5" s="48"/>
      <c r="G5" s="214" t="s">
        <v>76</v>
      </c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</row>
    <row r="6" spans="1:23" s="47" customFormat="1" ht="20.45" customHeight="1" x14ac:dyDescent="0.5">
      <c r="G6" s="215" t="s">
        <v>72</v>
      </c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139"/>
      <c r="U6" s="139"/>
      <c r="V6" s="139"/>
      <c r="W6" s="139"/>
    </row>
    <row r="7" spans="1:23" s="47" customFormat="1" ht="20.45" customHeight="1" x14ac:dyDescent="0.5">
      <c r="F7" s="61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40" t="s">
        <v>77</v>
      </c>
      <c r="R7" s="140"/>
      <c r="S7" s="141"/>
      <c r="T7" s="141"/>
      <c r="U7" s="141"/>
      <c r="V7" s="141"/>
      <c r="W7" s="141"/>
    </row>
    <row r="8" spans="1:23" s="47" customFormat="1" ht="20.45" customHeight="1" x14ac:dyDescent="0.5">
      <c r="G8" s="141"/>
      <c r="H8" s="141"/>
      <c r="I8" s="141"/>
      <c r="J8" s="140"/>
      <c r="K8" s="214" t="s">
        <v>47</v>
      </c>
      <c r="L8" s="214"/>
      <c r="M8" s="214"/>
      <c r="N8" s="214"/>
      <c r="O8" s="214"/>
      <c r="P8" s="140"/>
      <c r="Q8" s="142" t="s">
        <v>78</v>
      </c>
      <c r="R8" s="140"/>
      <c r="S8" s="141"/>
      <c r="T8" s="141"/>
      <c r="U8" s="141"/>
      <c r="V8" s="141"/>
      <c r="W8" s="141"/>
    </row>
    <row r="9" spans="1:23" s="47" customFormat="1" ht="20.45" customHeight="1" x14ac:dyDescent="0.5">
      <c r="F9" s="62"/>
      <c r="G9" s="141"/>
      <c r="H9" s="141"/>
      <c r="I9" s="141"/>
      <c r="J9" s="140"/>
      <c r="K9" s="216" t="s">
        <v>79</v>
      </c>
      <c r="L9" s="216"/>
      <c r="M9" s="216"/>
      <c r="N9" s="143"/>
      <c r="O9" s="141"/>
      <c r="P9" s="140"/>
      <c r="Q9" s="144" t="s">
        <v>66</v>
      </c>
      <c r="R9" s="140"/>
      <c r="S9" s="140" t="s">
        <v>80</v>
      </c>
      <c r="T9" s="143"/>
      <c r="U9" s="145" t="s">
        <v>81</v>
      </c>
      <c r="V9" s="146"/>
      <c r="W9" s="141"/>
    </row>
    <row r="10" spans="1:23" s="47" customFormat="1" ht="20.45" customHeight="1" x14ac:dyDescent="0.5">
      <c r="F10" s="62"/>
      <c r="G10" s="140" t="s">
        <v>82</v>
      </c>
      <c r="H10" s="140"/>
      <c r="I10" s="140" t="s">
        <v>83</v>
      </c>
      <c r="J10" s="140"/>
      <c r="K10" s="140" t="s">
        <v>84</v>
      </c>
      <c r="L10" s="140"/>
      <c r="M10" s="141"/>
      <c r="N10" s="140"/>
      <c r="O10" s="140" t="s">
        <v>85</v>
      </c>
      <c r="P10" s="140"/>
      <c r="Q10" s="140" t="s">
        <v>134</v>
      </c>
      <c r="R10" s="140"/>
      <c r="S10" s="140" t="s">
        <v>86</v>
      </c>
      <c r="T10" s="143"/>
      <c r="U10" s="145" t="s">
        <v>87</v>
      </c>
      <c r="V10" s="146"/>
      <c r="W10" s="145" t="s">
        <v>80</v>
      </c>
    </row>
    <row r="11" spans="1:23" s="47" customFormat="1" ht="20.45" customHeight="1" x14ac:dyDescent="0.5">
      <c r="F11" s="62"/>
      <c r="G11" s="140" t="s">
        <v>88</v>
      </c>
      <c r="H11" s="140"/>
      <c r="I11" s="140" t="s">
        <v>89</v>
      </c>
      <c r="J11" s="140"/>
      <c r="K11" s="140" t="s">
        <v>90</v>
      </c>
      <c r="L11" s="140"/>
      <c r="M11" s="140" t="s">
        <v>91</v>
      </c>
      <c r="N11" s="140"/>
      <c r="O11" s="140" t="s">
        <v>92</v>
      </c>
      <c r="P11" s="140"/>
      <c r="Q11" s="140" t="s">
        <v>135</v>
      </c>
      <c r="R11" s="140"/>
      <c r="S11" s="140" t="s">
        <v>93</v>
      </c>
      <c r="T11" s="140"/>
      <c r="U11" s="140" t="s">
        <v>94</v>
      </c>
      <c r="V11" s="146"/>
      <c r="W11" s="140" t="s">
        <v>95</v>
      </c>
    </row>
    <row r="12" spans="1:23" s="47" customFormat="1" ht="20.45" customHeight="1" x14ac:dyDescent="0.5">
      <c r="E12" s="104" t="s">
        <v>6</v>
      </c>
      <c r="F12" s="62"/>
      <c r="G12" s="142" t="s">
        <v>7</v>
      </c>
      <c r="H12" s="140"/>
      <c r="I12" s="142" t="s">
        <v>7</v>
      </c>
      <c r="J12" s="140"/>
      <c r="K12" s="142" t="s">
        <v>7</v>
      </c>
      <c r="L12" s="140"/>
      <c r="M12" s="142" t="s">
        <v>7</v>
      </c>
      <c r="N12" s="140"/>
      <c r="O12" s="142" t="s">
        <v>7</v>
      </c>
      <c r="P12" s="140"/>
      <c r="Q12" s="142" t="s">
        <v>7</v>
      </c>
      <c r="R12" s="140"/>
      <c r="S12" s="142" t="s">
        <v>7</v>
      </c>
      <c r="T12" s="140"/>
      <c r="U12" s="142" t="s">
        <v>7</v>
      </c>
      <c r="V12" s="146"/>
      <c r="W12" s="142" t="s">
        <v>7</v>
      </c>
    </row>
    <row r="13" spans="1:23" s="47" customFormat="1" ht="6" customHeight="1" x14ac:dyDescent="0.5">
      <c r="F13" s="63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46"/>
      <c r="W13" s="182"/>
    </row>
    <row r="14" spans="1:23" s="47" customFormat="1" ht="20.45" customHeight="1" x14ac:dyDescent="0.5">
      <c r="A14" s="48" t="s">
        <v>126</v>
      </c>
      <c r="D14" s="48"/>
      <c r="E14" s="48"/>
      <c r="F14" s="60"/>
      <c r="G14" s="203">
        <v>470000</v>
      </c>
      <c r="H14" s="60"/>
      <c r="I14" s="203">
        <v>267503</v>
      </c>
      <c r="J14" s="203"/>
      <c r="K14" s="203">
        <v>47000</v>
      </c>
      <c r="L14" s="60"/>
      <c r="M14" s="203">
        <v>20000</v>
      </c>
      <c r="N14" s="60"/>
      <c r="O14" s="203">
        <v>3572281</v>
      </c>
      <c r="P14" s="203"/>
      <c r="Q14" s="203">
        <v>7805</v>
      </c>
      <c r="R14" s="182"/>
      <c r="S14" s="182">
        <f>SUM(G14:Q14)</f>
        <v>4384589</v>
      </c>
      <c r="T14" s="182"/>
      <c r="U14" s="182">
        <v>237131</v>
      </c>
      <c r="V14" s="182"/>
      <c r="W14" s="182">
        <f>SUM(S14:U14)</f>
        <v>4621720</v>
      </c>
    </row>
    <row r="15" spans="1:23" s="47" customFormat="1" ht="20.45" customHeight="1" x14ac:dyDescent="0.5">
      <c r="A15" s="47" t="s">
        <v>128</v>
      </c>
      <c r="D15" s="48"/>
      <c r="E15" s="105"/>
      <c r="F15" s="60"/>
      <c r="G15" s="203">
        <v>0</v>
      </c>
      <c r="H15" s="60"/>
      <c r="I15" s="203">
        <v>0</v>
      </c>
      <c r="J15" s="203"/>
      <c r="K15" s="203">
        <v>0</v>
      </c>
      <c r="L15" s="60"/>
      <c r="M15" s="203">
        <v>0</v>
      </c>
      <c r="N15" s="60"/>
      <c r="O15" s="203">
        <v>0</v>
      </c>
      <c r="P15" s="203"/>
      <c r="Q15" s="203">
        <v>0</v>
      </c>
      <c r="R15" s="182"/>
      <c r="S15" s="182">
        <f>SUM(G15:Q15)</f>
        <v>0</v>
      </c>
      <c r="T15" s="182"/>
      <c r="U15" s="182">
        <v>-36402</v>
      </c>
      <c r="V15" s="182"/>
      <c r="W15" s="182">
        <f>SUM(S15:U15)</f>
        <v>-36402</v>
      </c>
    </row>
    <row r="16" spans="1:23" s="47" customFormat="1" ht="20.45" customHeight="1" x14ac:dyDescent="0.5">
      <c r="A16" s="47" t="s">
        <v>164</v>
      </c>
      <c r="D16" s="48"/>
      <c r="E16" s="48"/>
      <c r="F16" s="60"/>
      <c r="G16" s="204">
        <v>0</v>
      </c>
      <c r="H16" s="182"/>
      <c r="I16" s="204">
        <v>0</v>
      </c>
      <c r="J16" s="182"/>
      <c r="K16" s="204">
        <v>0</v>
      </c>
      <c r="L16" s="182"/>
      <c r="M16" s="204">
        <v>0</v>
      </c>
      <c r="N16" s="182"/>
      <c r="O16" s="204">
        <v>400766</v>
      </c>
      <c r="P16" s="182"/>
      <c r="Q16" s="204">
        <v>-4245</v>
      </c>
      <c r="R16" s="182"/>
      <c r="S16" s="204">
        <f>SUM(G16:Q16)</f>
        <v>396521</v>
      </c>
      <c r="T16" s="182"/>
      <c r="U16" s="205">
        <v>-1619</v>
      </c>
      <c r="V16" s="182"/>
      <c r="W16" s="204">
        <f>SUM(S16:U16)</f>
        <v>394902</v>
      </c>
    </row>
    <row r="17" spans="1:23" s="47" customFormat="1" ht="6" customHeight="1" x14ac:dyDescent="0.5">
      <c r="F17" s="63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46"/>
      <c r="W17" s="182"/>
    </row>
    <row r="18" spans="1:23" s="47" customFormat="1" ht="20.45" customHeight="1" thickBot="1" x14ac:dyDescent="0.55000000000000004">
      <c r="A18" s="49" t="s">
        <v>143</v>
      </c>
      <c r="D18" s="48"/>
      <c r="E18" s="48"/>
      <c r="F18" s="60"/>
      <c r="G18" s="206">
        <f>SUM(G14:G17)</f>
        <v>470000</v>
      </c>
      <c r="H18" s="182"/>
      <c r="I18" s="206">
        <f>SUM(I14:I17)</f>
        <v>267503</v>
      </c>
      <c r="J18" s="182"/>
      <c r="K18" s="206">
        <f>SUM(K14:K17)</f>
        <v>47000</v>
      </c>
      <c r="L18" s="182"/>
      <c r="M18" s="206">
        <f>SUM(M14:M17)</f>
        <v>20000</v>
      </c>
      <c r="N18" s="182"/>
      <c r="O18" s="206">
        <f>SUM(O14:O17)</f>
        <v>3973047</v>
      </c>
      <c r="P18" s="182"/>
      <c r="Q18" s="206">
        <f>SUM(Q14:Q17)</f>
        <v>3560</v>
      </c>
      <c r="R18" s="182"/>
      <c r="S18" s="206">
        <f>SUM(S14:S17)</f>
        <v>4781110</v>
      </c>
      <c r="T18" s="182"/>
      <c r="U18" s="206">
        <f>SUM(U14:U17)</f>
        <v>199110</v>
      </c>
      <c r="V18" s="182"/>
      <c r="W18" s="206">
        <f>SUM(W14:W17)</f>
        <v>4980220</v>
      </c>
    </row>
    <row r="19" spans="1:23" s="47" customFormat="1" ht="20.25" customHeight="1" thickTop="1" x14ac:dyDescent="0.5">
      <c r="A19" s="49"/>
      <c r="D19" s="48"/>
      <c r="E19" s="48"/>
      <c r="F19" s="60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</row>
    <row r="20" spans="1:23" s="47" customFormat="1" ht="20.45" customHeight="1" x14ac:dyDescent="0.5">
      <c r="A20" s="48" t="s">
        <v>151</v>
      </c>
      <c r="D20" s="48"/>
      <c r="E20" s="48"/>
      <c r="F20" s="60"/>
      <c r="G20" s="207">
        <v>470000</v>
      </c>
      <c r="H20" s="60"/>
      <c r="I20" s="207">
        <v>267503</v>
      </c>
      <c r="J20" s="203"/>
      <c r="K20" s="207">
        <v>47000</v>
      </c>
      <c r="L20" s="60"/>
      <c r="M20" s="207">
        <v>20000</v>
      </c>
      <c r="N20" s="60"/>
      <c r="O20" s="207">
        <v>3568683</v>
      </c>
      <c r="P20" s="203"/>
      <c r="Q20" s="207">
        <v>3822</v>
      </c>
      <c r="R20" s="182"/>
      <c r="S20" s="208">
        <f>SUM(G20:Q20)</f>
        <v>4377008</v>
      </c>
      <c r="T20" s="182"/>
      <c r="U20" s="208">
        <v>250936</v>
      </c>
      <c r="V20" s="182"/>
      <c r="W20" s="208">
        <f>SUM(S20:U20)</f>
        <v>4627944</v>
      </c>
    </row>
    <row r="21" spans="1:23" s="47" customFormat="1" ht="20.45" customHeight="1" x14ac:dyDescent="0.5">
      <c r="A21" s="47" t="s">
        <v>128</v>
      </c>
      <c r="D21" s="48"/>
      <c r="E21" s="105">
        <v>16</v>
      </c>
      <c r="F21" s="60"/>
      <c r="G21" s="207">
        <v>0</v>
      </c>
      <c r="H21" s="60"/>
      <c r="I21" s="207">
        <v>0</v>
      </c>
      <c r="J21" s="203"/>
      <c r="K21" s="207">
        <v>0</v>
      </c>
      <c r="L21" s="60"/>
      <c r="M21" s="207">
        <v>0</v>
      </c>
      <c r="N21" s="60"/>
      <c r="O21" s="207">
        <v>0</v>
      </c>
      <c r="P21" s="203"/>
      <c r="Q21" s="207">
        <v>0</v>
      </c>
      <c r="R21" s="182"/>
      <c r="S21" s="208">
        <f>SUM(G21:Q21)</f>
        <v>0</v>
      </c>
      <c r="T21" s="182"/>
      <c r="U21" s="208">
        <v>-39701</v>
      </c>
      <c r="V21" s="182"/>
      <c r="W21" s="208">
        <f>SUM(S21:U21)</f>
        <v>-39701</v>
      </c>
    </row>
    <row r="22" spans="1:23" s="47" customFormat="1" ht="20.45" customHeight="1" x14ac:dyDescent="0.5">
      <c r="A22" s="47" t="s">
        <v>164</v>
      </c>
      <c r="D22" s="48"/>
      <c r="E22" s="48"/>
      <c r="F22" s="60"/>
      <c r="G22" s="209">
        <v>0</v>
      </c>
      <c r="H22" s="182"/>
      <c r="I22" s="209">
        <v>0</v>
      </c>
      <c r="J22" s="182"/>
      <c r="K22" s="209">
        <v>0</v>
      </c>
      <c r="L22" s="182"/>
      <c r="M22" s="209">
        <v>0</v>
      </c>
      <c r="N22" s="182"/>
      <c r="O22" s="209">
        <v>110675.57</v>
      </c>
      <c r="P22" s="182"/>
      <c r="Q22" s="209">
        <v>3225.16</v>
      </c>
      <c r="R22" s="182"/>
      <c r="S22" s="209">
        <f>SUM(G22:Q22)</f>
        <v>113900.73000000001</v>
      </c>
      <c r="T22" s="182"/>
      <c r="U22" s="210">
        <v>22257.27</v>
      </c>
      <c r="V22" s="182"/>
      <c r="W22" s="209">
        <f>SUM(S22:U22)</f>
        <v>136158</v>
      </c>
    </row>
    <row r="23" spans="1:23" s="47" customFormat="1" ht="6" customHeight="1" x14ac:dyDescent="0.5">
      <c r="F23" s="63"/>
      <c r="G23" s="208"/>
      <c r="H23" s="182"/>
      <c r="I23" s="208"/>
      <c r="J23" s="182"/>
      <c r="K23" s="208"/>
      <c r="L23" s="182"/>
      <c r="M23" s="208"/>
      <c r="N23" s="182"/>
      <c r="O23" s="208"/>
      <c r="P23" s="182"/>
      <c r="Q23" s="208"/>
      <c r="R23" s="182"/>
      <c r="S23" s="208"/>
      <c r="T23" s="182"/>
      <c r="U23" s="208"/>
      <c r="V23" s="146"/>
      <c r="W23" s="208"/>
    </row>
    <row r="24" spans="1:23" s="47" customFormat="1" ht="20.45" customHeight="1" thickBot="1" x14ac:dyDescent="0.55000000000000004">
      <c r="A24" s="49" t="s">
        <v>152</v>
      </c>
      <c r="D24" s="48"/>
      <c r="E24" s="48"/>
      <c r="F24" s="60"/>
      <c r="G24" s="211">
        <f>SUM(G20:G23)</f>
        <v>470000</v>
      </c>
      <c r="H24" s="182"/>
      <c r="I24" s="211">
        <f>SUM(I20:I23)</f>
        <v>267503</v>
      </c>
      <c r="J24" s="182"/>
      <c r="K24" s="211">
        <f>SUM(K20:K23)</f>
        <v>47000</v>
      </c>
      <c r="L24" s="182"/>
      <c r="M24" s="211">
        <f>SUM(M20:M23)</f>
        <v>20000</v>
      </c>
      <c r="N24" s="182"/>
      <c r="O24" s="211">
        <f>SUM(O20:O23)</f>
        <v>3679358.57</v>
      </c>
      <c r="P24" s="182"/>
      <c r="Q24" s="211">
        <f>SUM(Q20:Q23)</f>
        <v>7047.16</v>
      </c>
      <c r="R24" s="182"/>
      <c r="S24" s="211">
        <f>SUM(S20:S23)</f>
        <v>4490908.7300000004</v>
      </c>
      <c r="T24" s="182"/>
      <c r="U24" s="211">
        <f>SUM(U20:U23)</f>
        <v>233492.27</v>
      </c>
      <c r="V24" s="182"/>
      <c r="W24" s="211">
        <f>SUM(W20:W23)</f>
        <v>4724401</v>
      </c>
    </row>
    <row r="25" spans="1:23" ht="20.100000000000001" customHeight="1" thickTop="1" x14ac:dyDescent="0.5">
      <c r="A25" s="64"/>
      <c r="D25" s="53"/>
      <c r="E25" s="53"/>
      <c r="J25" s="115"/>
      <c r="O25" s="115"/>
      <c r="P25" s="115"/>
      <c r="Q25" s="115"/>
      <c r="R25" s="115"/>
      <c r="S25" s="115"/>
      <c r="T25" s="115"/>
      <c r="U25" s="115"/>
      <c r="V25" s="115"/>
      <c r="W25" s="115"/>
    </row>
    <row r="26" spans="1:23" ht="20.100000000000001" customHeight="1" x14ac:dyDescent="0.5">
      <c r="A26" s="64"/>
      <c r="D26" s="53"/>
      <c r="E26" s="53"/>
      <c r="J26" s="115"/>
      <c r="O26" s="115"/>
      <c r="P26" s="115"/>
      <c r="Q26" s="115"/>
      <c r="R26" s="115"/>
      <c r="S26" s="115"/>
      <c r="T26" s="115"/>
      <c r="U26" s="115"/>
      <c r="V26" s="115"/>
      <c r="W26" s="115"/>
    </row>
    <row r="27" spans="1:23" ht="20.100000000000001" customHeight="1" x14ac:dyDescent="0.5">
      <c r="A27" s="64"/>
      <c r="D27" s="53"/>
      <c r="E27" s="53"/>
      <c r="J27" s="115"/>
      <c r="O27" s="115"/>
      <c r="P27" s="115"/>
      <c r="Q27" s="115"/>
      <c r="R27" s="115"/>
      <c r="S27" s="115"/>
      <c r="T27" s="115"/>
      <c r="U27" s="115"/>
      <c r="V27" s="115"/>
      <c r="W27" s="115"/>
    </row>
    <row r="28" spans="1:23" ht="20.100000000000001" customHeight="1" x14ac:dyDescent="0.5">
      <c r="A28" s="64"/>
      <c r="D28" s="53"/>
      <c r="E28" s="53"/>
      <c r="J28" s="115"/>
      <c r="O28" s="115"/>
      <c r="P28" s="115"/>
      <c r="Q28" s="115"/>
      <c r="R28" s="115"/>
      <c r="S28" s="115"/>
      <c r="T28" s="115"/>
      <c r="U28" s="115"/>
      <c r="V28" s="115"/>
      <c r="W28" s="115"/>
    </row>
    <row r="29" spans="1:23" ht="27.75" customHeight="1" x14ac:dyDescent="0.5">
      <c r="A29" s="64"/>
      <c r="D29" s="53"/>
      <c r="E29" s="53"/>
      <c r="J29" s="115"/>
      <c r="O29" s="115"/>
      <c r="P29" s="115"/>
      <c r="Q29" s="115"/>
      <c r="R29" s="115"/>
      <c r="S29" s="115"/>
      <c r="T29" s="115"/>
      <c r="U29" s="115"/>
      <c r="V29" s="115"/>
      <c r="W29" s="115"/>
    </row>
    <row r="30" spans="1:23" ht="21.95" customHeight="1" x14ac:dyDescent="0.5">
      <c r="A30" s="50" t="str">
        <f>'2-3'!A51</f>
        <v>หมายเหตุประกอบข้อมูลทางการเงินระหว่างกาลในหน้า 10 ถึง 20 เป็นส่วนหนึ่งของข้อมูลทางการเงินระหว่างกาลนี้</v>
      </c>
      <c r="B30" s="45"/>
      <c r="C30" s="45"/>
      <c r="D30" s="57"/>
      <c r="E30" s="57"/>
      <c r="F30" s="52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</row>
    <row r="31" spans="1:23" s="115" customFormat="1" x14ac:dyDescent="0.5">
      <c r="A31" s="43"/>
      <c r="B31" s="43"/>
      <c r="C31" s="43"/>
      <c r="D31" s="66"/>
      <c r="E31" s="66"/>
      <c r="F31" s="43"/>
      <c r="G31" s="107"/>
      <c r="H31" s="107"/>
      <c r="J31" s="108"/>
      <c r="O31" s="107"/>
      <c r="P31" s="107"/>
      <c r="Q31" s="107"/>
      <c r="R31" s="107"/>
      <c r="S31" s="107"/>
      <c r="T31" s="107"/>
      <c r="U31" s="107"/>
      <c r="V31" s="107"/>
      <c r="W31" s="107"/>
    </row>
  </sheetData>
  <mergeCells count="4">
    <mergeCell ref="G5:W5"/>
    <mergeCell ref="G6:S6"/>
    <mergeCell ref="K8:O8"/>
    <mergeCell ref="K9:M9"/>
  </mergeCells>
  <pageMargins left="0.5" right="0.5" top="0.5" bottom="0.6" header="0.49" footer="0.4"/>
  <pageSetup paperSize="9" scale="95" firstPageNumber="6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CCB82-1B96-4139-A2A3-C993EB0FE9E2}">
  <dimension ref="A1:Q28"/>
  <sheetViews>
    <sheetView zoomScale="90" zoomScaleNormal="90" zoomScaleSheetLayoutView="55" workbookViewId="0"/>
  </sheetViews>
  <sheetFormatPr defaultColWidth="9.140625" defaultRowHeight="21.75" customHeight="1" x14ac:dyDescent="0.5"/>
  <cols>
    <col min="1" max="3" width="1.85546875" style="78" customWidth="1"/>
    <col min="4" max="4" width="31" style="78" customWidth="1"/>
    <col min="5" max="5" width="4.7109375" style="78" customWidth="1"/>
    <col min="6" max="6" width="1.42578125" style="84" customWidth="1"/>
    <col min="7" max="7" width="13.140625" style="127" customWidth="1"/>
    <col min="8" max="8" width="1.42578125" style="127" customWidth="1"/>
    <col min="9" max="9" width="12.5703125" style="127" customWidth="1"/>
    <col min="10" max="10" width="1.42578125" style="147" customWidth="1"/>
    <col min="11" max="11" width="18.42578125" style="127" customWidth="1"/>
    <col min="12" max="12" width="1.42578125" style="123" customWidth="1"/>
    <col min="13" max="13" width="15" style="123" customWidth="1"/>
    <col min="14" max="14" width="1.42578125" style="123" customWidth="1"/>
    <col min="15" max="15" width="14.140625" style="123" customWidth="1"/>
    <col min="16" max="16" width="1.42578125" style="123" customWidth="1"/>
    <col min="17" max="17" width="13.42578125" style="123" customWidth="1"/>
    <col min="18" max="16384" width="9.140625" style="78"/>
  </cols>
  <sheetData>
    <row r="1" spans="1:17" ht="21" customHeight="1" x14ac:dyDescent="0.5">
      <c r="A1" s="7" t="s">
        <v>0</v>
      </c>
      <c r="B1" s="7"/>
      <c r="Q1" s="113"/>
    </row>
    <row r="2" spans="1:17" ht="21" customHeight="1" x14ac:dyDescent="0.5">
      <c r="A2" s="53" t="s">
        <v>161</v>
      </c>
      <c r="B2" s="7"/>
      <c r="Q2" s="113"/>
    </row>
    <row r="3" spans="1:17" ht="21" customHeight="1" x14ac:dyDescent="0.5">
      <c r="A3" s="77" t="s">
        <v>162</v>
      </c>
      <c r="B3" s="77"/>
      <c r="C3" s="83"/>
      <c r="D3" s="83"/>
      <c r="E3" s="83"/>
      <c r="F3" s="85"/>
      <c r="G3" s="125"/>
      <c r="H3" s="125"/>
      <c r="I3" s="125"/>
      <c r="J3" s="148"/>
      <c r="K3" s="125"/>
      <c r="L3" s="137"/>
      <c r="M3" s="137"/>
      <c r="N3" s="137"/>
      <c r="O3" s="137"/>
      <c r="P3" s="137"/>
      <c r="Q3" s="137"/>
    </row>
    <row r="4" spans="1:17" ht="21" customHeight="1" x14ac:dyDescent="0.5"/>
    <row r="5" spans="1:17" ht="21" customHeight="1" x14ac:dyDescent="0.5">
      <c r="A5" s="7"/>
      <c r="B5" s="7"/>
      <c r="F5" s="78"/>
      <c r="G5" s="217" t="s">
        <v>96</v>
      </c>
      <c r="H5" s="217"/>
      <c r="I5" s="217"/>
      <c r="J5" s="217"/>
      <c r="K5" s="217"/>
      <c r="L5" s="217"/>
      <c r="M5" s="217"/>
      <c r="N5" s="217"/>
      <c r="O5" s="217"/>
      <c r="P5" s="217"/>
      <c r="Q5" s="217"/>
    </row>
    <row r="6" spans="1:17" ht="21" customHeight="1" x14ac:dyDescent="0.5">
      <c r="F6" s="78"/>
      <c r="G6" s="123"/>
      <c r="H6" s="123"/>
      <c r="I6" s="123"/>
      <c r="J6" s="113"/>
      <c r="K6" s="218" t="s">
        <v>47</v>
      </c>
      <c r="L6" s="218"/>
      <c r="M6" s="218"/>
      <c r="N6" s="218"/>
      <c r="O6" s="218"/>
      <c r="P6" s="112"/>
    </row>
    <row r="7" spans="1:17" ht="21" customHeight="1" x14ac:dyDescent="0.5">
      <c r="F7" s="79"/>
      <c r="G7" s="113" t="s">
        <v>82</v>
      </c>
      <c r="H7" s="113"/>
      <c r="I7" s="113" t="s">
        <v>83</v>
      </c>
      <c r="J7" s="113"/>
      <c r="K7" s="218" t="s">
        <v>79</v>
      </c>
      <c r="L7" s="218"/>
      <c r="M7" s="218"/>
      <c r="N7" s="112"/>
      <c r="O7" s="149"/>
      <c r="P7" s="112"/>
      <c r="Q7" s="113" t="s">
        <v>80</v>
      </c>
    </row>
    <row r="8" spans="1:17" ht="21" customHeight="1" x14ac:dyDescent="0.5">
      <c r="F8" s="79"/>
      <c r="G8" s="113" t="s">
        <v>88</v>
      </c>
      <c r="H8" s="113"/>
      <c r="I8" s="113" t="s">
        <v>89</v>
      </c>
      <c r="J8" s="113"/>
      <c r="K8" s="138" t="s">
        <v>97</v>
      </c>
      <c r="L8" s="138"/>
      <c r="M8" s="138" t="s">
        <v>91</v>
      </c>
      <c r="N8" s="113"/>
      <c r="O8" s="113" t="s">
        <v>50</v>
      </c>
      <c r="P8" s="113"/>
      <c r="Q8" s="138" t="s">
        <v>95</v>
      </c>
    </row>
    <row r="9" spans="1:17" ht="21" customHeight="1" x14ac:dyDescent="0.5">
      <c r="E9" s="55"/>
      <c r="F9" s="79"/>
      <c r="G9" s="114" t="s">
        <v>7</v>
      </c>
      <c r="H9" s="113"/>
      <c r="I9" s="114" t="s">
        <v>7</v>
      </c>
      <c r="J9" s="113"/>
      <c r="K9" s="114" t="s">
        <v>7</v>
      </c>
      <c r="L9" s="113"/>
      <c r="M9" s="114" t="s">
        <v>7</v>
      </c>
      <c r="N9" s="113"/>
      <c r="O9" s="114" t="s">
        <v>7</v>
      </c>
      <c r="P9" s="113"/>
      <c r="Q9" s="114" t="s">
        <v>7</v>
      </c>
    </row>
    <row r="10" spans="1:17" ht="8.1" customHeight="1" x14ac:dyDescent="0.5">
      <c r="A10" s="64"/>
      <c r="D10" s="7"/>
      <c r="E10" s="7"/>
      <c r="J10" s="127"/>
      <c r="L10" s="127"/>
      <c r="M10" s="127"/>
      <c r="N10" s="127"/>
      <c r="O10" s="127"/>
      <c r="P10" s="127"/>
      <c r="Q10" s="127"/>
    </row>
    <row r="11" spans="1:17" ht="21" customHeight="1" x14ac:dyDescent="0.5">
      <c r="A11" s="53" t="s">
        <v>126</v>
      </c>
      <c r="B11" s="43"/>
      <c r="C11" s="43"/>
      <c r="D11" s="53"/>
      <c r="F11" s="86"/>
      <c r="G11" s="31">
        <v>470000</v>
      </c>
      <c r="H11" s="31"/>
      <c r="I11" s="31">
        <v>267503</v>
      </c>
      <c r="J11" s="31"/>
      <c r="K11" s="31">
        <v>47000</v>
      </c>
      <c r="L11" s="31"/>
      <c r="M11" s="31">
        <v>20000</v>
      </c>
      <c r="N11" s="31"/>
      <c r="O11" s="31">
        <v>3472549</v>
      </c>
      <c r="P11" s="31"/>
      <c r="Q11" s="31">
        <f>SUM(G11:O11)</f>
        <v>4277052</v>
      </c>
    </row>
    <row r="12" spans="1:17" ht="21" customHeight="1" x14ac:dyDescent="0.5">
      <c r="A12" s="43" t="s">
        <v>164</v>
      </c>
      <c r="B12" s="43"/>
      <c r="C12" s="43"/>
      <c r="D12" s="53"/>
      <c r="F12" s="87"/>
      <c r="G12" s="32">
        <v>0</v>
      </c>
      <c r="H12" s="31"/>
      <c r="I12" s="32">
        <v>0</v>
      </c>
      <c r="J12" s="31"/>
      <c r="K12" s="32">
        <v>0</v>
      </c>
      <c r="L12" s="31"/>
      <c r="M12" s="32">
        <v>0</v>
      </c>
      <c r="N12" s="31"/>
      <c r="O12" s="32">
        <v>397901</v>
      </c>
      <c r="P12" s="31"/>
      <c r="Q12" s="32">
        <f>SUM(G12:O12)</f>
        <v>397901</v>
      </c>
    </row>
    <row r="13" spans="1:17" s="43" customFormat="1" ht="8.1" customHeight="1" x14ac:dyDescent="0.5">
      <c r="F13" s="65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pans="1:17" ht="21" customHeight="1" thickBot="1" x14ac:dyDescent="0.55000000000000004">
      <c r="A14" s="64" t="s">
        <v>143</v>
      </c>
      <c r="B14" s="43"/>
      <c r="C14" s="43"/>
      <c r="D14" s="53"/>
      <c r="E14" s="7"/>
      <c r="G14" s="36">
        <f>SUM(G11:G13)</f>
        <v>470000</v>
      </c>
      <c r="H14" s="31"/>
      <c r="I14" s="36">
        <f>SUM(I11:I13)</f>
        <v>267503</v>
      </c>
      <c r="J14" s="31"/>
      <c r="K14" s="36">
        <f>SUM(K11:K13)</f>
        <v>47000</v>
      </c>
      <c r="L14" s="31"/>
      <c r="M14" s="36">
        <f>SUM(M11:M13)</f>
        <v>20000</v>
      </c>
      <c r="N14" s="31"/>
      <c r="O14" s="36">
        <f>SUM(O11:O13)</f>
        <v>3870450</v>
      </c>
      <c r="P14" s="31"/>
      <c r="Q14" s="36">
        <f>SUM(Q11:Q13)</f>
        <v>4674953</v>
      </c>
    </row>
    <row r="15" spans="1:17" ht="21" customHeight="1" thickTop="1" x14ac:dyDescent="0.5"/>
    <row r="16" spans="1:17" ht="21" customHeight="1" x14ac:dyDescent="0.5">
      <c r="A16" s="53" t="s">
        <v>151</v>
      </c>
      <c r="B16" s="43"/>
      <c r="C16" s="43"/>
      <c r="D16" s="53"/>
      <c r="F16" s="86"/>
      <c r="G16" s="42">
        <v>470000</v>
      </c>
      <c r="H16" s="31"/>
      <c r="I16" s="42">
        <v>267503</v>
      </c>
      <c r="J16" s="31"/>
      <c r="K16" s="42">
        <v>47000</v>
      </c>
      <c r="L16" s="31"/>
      <c r="M16" s="42">
        <v>20000</v>
      </c>
      <c r="N16" s="31"/>
      <c r="O16" s="42">
        <v>3417471</v>
      </c>
      <c r="P16" s="31"/>
      <c r="Q16" s="42">
        <f>SUM(G16:O16)</f>
        <v>4221974</v>
      </c>
    </row>
    <row r="17" spans="1:17" ht="21" customHeight="1" x14ac:dyDescent="0.5">
      <c r="A17" s="43" t="s">
        <v>164</v>
      </c>
      <c r="B17" s="43"/>
      <c r="C17" s="43"/>
      <c r="D17" s="53"/>
      <c r="F17" s="87"/>
      <c r="G17" s="39">
        <v>0</v>
      </c>
      <c r="H17" s="31"/>
      <c r="I17" s="39">
        <v>0</v>
      </c>
      <c r="J17" s="31"/>
      <c r="K17" s="39">
        <v>0</v>
      </c>
      <c r="L17" s="31"/>
      <c r="M17" s="39">
        <v>0</v>
      </c>
      <c r="N17" s="31"/>
      <c r="O17" s="39">
        <v>101367</v>
      </c>
      <c r="P17" s="31"/>
      <c r="Q17" s="39">
        <f>SUM(G17:O17)</f>
        <v>101367</v>
      </c>
    </row>
    <row r="18" spans="1:17" s="43" customFormat="1" ht="8.1" customHeight="1" x14ac:dyDescent="0.5">
      <c r="F18" s="65"/>
      <c r="G18" s="42"/>
      <c r="H18" s="31"/>
      <c r="I18" s="42"/>
      <c r="J18" s="31"/>
      <c r="K18" s="42"/>
      <c r="L18" s="31"/>
      <c r="M18" s="42"/>
      <c r="N18" s="31"/>
      <c r="O18" s="42"/>
      <c r="P18" s="31"/>
      <c r="Q18" s="42"/>
    </row>
    <row r="19" spans="1:17" ht="21" customHeight="1" thickBot="1" x14ac:dyDescent="0.55000000000000004">
      <c r="A19" s="64" t="s">
        <v>152</v>
      </c>
      <c r="B19" s="43"/>
      <c r="C19" s="43"/>
      <c r="D19" s="53"/>
      <c r="E19" s="7"/>
      <c r="G19" s="37">
        <f>SUM(G16:G18)</f>
        <v>470000</v>
      </c>
      <c r="H19" s="31"/>
      <c r="I19" s="37">
        <f>SUM(I16:I18)</f>
        <v>267503</v>
      </c>
      <c r="J19" s="31"/>
      <c r="K19" s="37">
        <f>SUM(K16:K18)</f>
        <v>47000</v>
      </c>
      <c r="L19" s="31"/>
      <c r="M19" s="37">
        <f>SUM(M16:M18)</f>
        <v>20000</v>
      </c>
      <c r="N19" s="31"/>
      <c r="O19" s="37">
        <f>SUM(O16:O18)</f>
        <v>3518838</v>
      </c>
      <c r="P19" s="31"/>
      <c r="Q19" s="37">
        <f>SUM(Q16:Q18)</f>
        <v>4323341</v>
      </c>
    </row>
    <row r="20" spans="1:17" ht="21" customHeight="1" thickTop="1" x14ac:dyDescent="0.5"/>
    <row r="21" spans="1:17" ht="21" customHeight="1" x14ac:dyDescent="0.5"/>
    <row r="22" spans="1:17" ht="21" customHeight="1" x14ac:dyDescent="0.5"/>
    <row r="23" spans="1:17" ht="21" customHeight="1" x14ac:dyDescent="0.5"/>
    <row r="24" spans="1:17" ht="21" customHeight="1" x14ac:dyDescent="0.5"/>
    <row r="25" spans="1:17" ht="21" customHeight="1" x14ac:dyDescent="0.5"/>
    <row r="26" spans="1:17" ht="21" customHeight="1" x14ac:dyDescent="0.5"/>
    <row r="27" spans="1:17" ht="17.100000000000001" customHeight="1" x14ac:dyDescent="0.5">
      <c r="A27" s="64"/>
      <c r="D27" s="7"/>
      <c r="E27" s="7"/>
      <c r="F27" s="7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</row>
    <row r="28" spans="1:17" ht="21.95" customHeight="1" x14ac:dyDescent="0.5">
      <c r="A28" s="83" t="str">
        <f>'2-3'!A51</f>
        <v>หมายเหตุประกอบข้อมูลทางการเงินระหว่างกาลในหน้า 10 ถึง 20 เป็นส่วนหนึ่งของข้อมูลทางการเงินระหว่างกาลนี้</v>
      </c>
      <c r="B28" s="83"/>
      <c r="C28" s="83"/>
      <c r="D28" s="83"/>
      <c r="E28" s="83"/>
      <c r="F28" s="85"/>
      <c r="G28" s="125"/>
      <c r="H28" s="125"/>
      <c r="I28" s="125"/>
      <c r="J28" s="148"/>
      <c r="K28" s="125"/>
      <c r="L28" s="137"/>
      <c r="M28" s="137"/>
      <c r="N28" s="137"/>
      <c r="O28" s="137"/>
      <c r="P28" s="137"/>
      <c r="Q28" s="137"/>
    </row>
  </sheetData>
  <mergeCells count="3">
    <mergeCell ref="G5:Q5"/>
    <mergeCell ref="K6:O6"/>
    <mergeCell ref="K7:M7"/>
  </mergeCells>
  <pageMargins left="1" right="1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DA8DD-8CAF-42F0-B88F-B70F2E5739E2}">
  <dimension ref="A1:M97"/>
  <sheetViews>
    <sheetView zoomScaleNormal="100" zoomScaleSheetLayoutView="85" workbookViewId="0">
      <selection activeCell="C1" sqref="C1"/>
    </sheetView>
  </sheetViews>
  <sheetFormatPr defaultColWidth="9.140625" defaultRowHeight="21.75" customHeight="1" x14ac:dyDescent="0.5"/>
  <cols>
    <col min="1" max="3" width="1.42578125" style="78" customWidth="1"/>
    <col min="4" max="4" width="35.5703125" style="78" customWidth="1"/>
    <col min="5" max="5" width="7.28515625" style="89" customWidth="1"/>
    <col min="6" max="6" width="0.85546875" style="78" customWidth="1"/>
    <col min="7" max="7" width="13.7109375" style="123" customWidth="1"/>
    <col min="8" max="8" width="0.85546875" style="123" customWidth="1"/>
    <col min="9" max="9" width="13.7109375" style="123" customWidth="1"/>
    <col min="10" max="10" width="0.85546875" style="123" customWidth="1"/>
    <col min="11" max="11" width="13.7109375" style="123" customWidth="1"/>
    <col min="12" max="12" width="0.85546875" style="147" customWidth="1"/>
    <col min="13" max="13" width="13.7109375" style="123" customWidth="1"/>
    <col min="14" max="16384" width="9.140625" style="78"/>
  </cols>
  <sheetData>
    <row r="1" spans="1:13" ht="21.75" customHeight="1" x14ac:dyDescent="0.5">
      <c r="A1" s="7" t="s">
        <v>0</v>
      </c>
    </row>
    <row r="2" spans="1:13" ht="21.75" customHeight="1" x14ac:dyDescent="0.5">
      <c r="A2" s="7" t="s">
        <v>98</v>
      </c>
    </row>
    <row r="3" spans="1:13" ht="21.75" customHeight="1" x14ac:dyDescent="0.5">
      <c r="A3" s="77" t="s">
        <v>162</v>
      </c>
      <c r="B3" s="83"/>
      <c r="C3" s="83"/>
      <c r="D3" s="83"/>
      <c r="E3" s="91"/>
      <c r="F3" s="83"/>
      <c r="G3" s="137"/>
      <c r="H3" s="137"/>
      <c r="I3" s="137"/>
      <c r="J3" s="137"/>
      <c r="K3" s="137"/>
      <c r="L3" s="148"/>
      <c r="M3" s="137"/>
    </row>
    <row r="4" spans="1:13" ht="18.95" customHeight="1" x14ac:dyDescent="0.5"/>
    <row r="5" spans="1:13" ht="18.95" customHeight="1" x14ac:dyDescent="0.5">
      <c r="A5" s="90"/>
      <c r="B5" s="90"/>
      <c r="C5" s="90"/>
      <c r="D5" s="90"/>
      <c r="E5" s="92"/>
      <c r="F5" s="90"/>
      <c r="G5" s="219" t="s">
        <v>1</v>
      </c>
      <c r="H5" s="219"/>
      <c r="I5" s="219"/>
      <c r="J5" s="151"/>
      <c r="K5" s="219" t="s">
        <v>2</v>
      </c>
      <c r="L5" s="219"/>
      <c r="M5" s="219"/>
    </row>
    <row r="6" spans="1:13" ht="18.95" customHeight="1" x14ac:dyDescent="0.5">
      <c r="A6" s="93"/>
      <c r="B6" s="90"/>
      <c r="C6" s="90"/>
      <c r="D6" s="90"/>
      <c r="E6" s="94"/>
      <c r="F6" s="94"/>
      <c r="G6" s="145" t="s">
        <v>3</v>
      </c>
      <c r="H6" s="145"/>
      <c r="I6" s="145" t="s">
        <v>3</v>
      </c>
      <c r="J6" s="145"/>
      <c r="K6" s="145" t="s">
        <v>3</v>
      </c>
      <c r="L6" s="145"/>
      <c r="M6" s="145" t="s">
        <v>3</v>
      </c>
    </row>
    <row r="7" spans="1:13" ht="18.95" customHeight="1" x14ac:dyDescent="0.5">
      <c r="A7" s="93"/>
      <c r="B7" s="90"/>
      <c r="C7" s="90"/>
      <c r="D7" s="90"/>
      <c r="E7" s="94"/>
      <c r="F7" s="94"/>
      <c r="G7" s="145" t="s">
        <v>139</v>
      </c>
      <c r="H7" s="145"/>
      <c r="I7" s="145" t="s">
        <v>139</v>
      </c>
      <c r="J7" s="145"/>
      <c r="K7" s="145" t="s">
        <v>139</v>
      </c>
      <c r="L7" s="145"/>
      <c r="M7" s="145" t="s">
        <v>139</v>
      </c>
    </row>
    <row r="8" spans="1:13" ht="18.95" customHeight="1" x14ac:dyDescent="0.5">
      <c r="A8" s="90"/>
      <c r="B8" s="90"/>
      <c r="C8" s="90"/>
      <c r="D8" s="90"/>
      <c r="E8" s="92"/>
      <c r="F8" s="90"/>
      <c r="G8" s="145" t="s">
        <v>150</v>
      </c>
      <c r="H8" s="145"/>
      <c r="I8" s="145" t="s">
        <v>125</v>
      </c>
      <c r="J8" s="145"/>
      <c r="K8" s="145" t="s">
        <v>150</v>
      </c>
      <c r="L8" s="145"/>
      <c r="M8" s="145" t="s">
        <v>125</v>
      </c>
    </row>
    <row r="9" spans="1:13" ht="18.95" customHeight="1" x14ac:dyDescent="0.5">
      <c r="A9" s="90"/>
      <c r="B9" s="90"/>
      <c r="C9" s="90"/>
      <c r="D9" s="90"/>
      <c r="E9" s="95" t="str">
        <f>+'6'!E12</f>
        <v>หมายเหตุ</v>
      </c>
      <c r="F9" s="90"/>
      <c r="G9" s="181" t="s">
        <v>99</v>
      </c>
      <c r="H9" s="151"/>
      <c r="I9" s="181" t="s">
        <v>99</v>
      </c>
      <c r="J9" s="145"/>
      <c r="K9" s="181" t="s">
        <v>99</v>
      </c>
      <c r="L9" s="145"/>
      <c r="M9" s="181" t="s">
        <v>99</v>
      </c>
    </row>
    <row r="10" spans="1:13" ht="18.95" customHeight="1" x14ac:dyDescent="0.5">
      <c r="A10" s="93" t="s">
        <v>100</v>
      </c>
      <c r="B10" s="90"/>
      <c r="C10" s="90"/>
      <c r="D10" s="90"/>
      <c r="E10" s="92"/>
      <c r="F10" s="90"/>
      <c r="G10" s="153"/>
      <c r="H10" s="151"/>
      <c r="I10" s="151"/>
      <c r="J10" s="151"/>
      <c r="K10" s="153"/>
      <c r="L10" s="152"/>
      <c r="M10" s="151"/>
    </row>
    <row r="11" spans="1:13" ht="18.95" customHeight="1" x14ac:dyDescent="0.5">
      <c r="A11" s="90" t="s">
        <v>64</v>
      </c>
      <c r="B11" s="90"/>
      <c r="C11" s="90"/>
      <c r="D11" s="90"/>
      <c r="E11" s="92"/>
      <c r="F11" s="90"/>
      <c r="G11" s="154">
        <v>204814</v>
      </c>
      <c r="H11" s="155"/>
      <c r="I11" s="155">
        <v>501919</v>
      </c>
      <c r="J11" s="155"/>
      <c r="K11" s="154">
        <v>163754</v>
      </c>
      <c r="L11" s="156"/>
      <c r="M11" s="155">
        <v>487036</v>
      </c>
    </row>
    <row r="12" spans="1:13" ht="18.95" customHeight="1" x14ac:dyDescent="0.5">
      <c r="A12" s="90" t="s">
        <v>101</v>
      </c>
      <c r="B12" s="90"/>
      <c r="C12" s="90"/>
      <c r="D12" s="90"/>
      <c r="E12" s="92"/>
      <c r="F12" s="90"/>
      <c r="G12" s="154"/>
      <c r="H12" s="155"/>
      <c r="I12" s="155"/>
      <c r="J12" s="155"/>
      <c r="K12" s="157"/>
      <c r="L12" s="156"/>
      <c r="M12" s="156"/>
    </row>
    <row r="13" spans="1:13" ht="18.95" customHeight="1" x14ac:dyDescent="0.5">
      <c r="A13" s="90"/>
      <c r="B13" s="90" t="s">
        <v>130</v>
      </c>
      <c r="C13" s="90"/>
      <c r="D13" s="90"/>
      <c r="E13" s="92"/>
      <c r="F13" s="90"/>
      <c r="G13" s="154"/>
      <c r="H13" s="155"/>
      <c r="I13" s="155"/>
      <c r="J13" s="155"/>
      <c r="K13" s="157"/>
      <c r="L13" s="156"/>
      <c r="M13" s="156"/>
    </row>
    <row r="14" spans="1:13" ht="18.95" customHeight="1" x14ac:dyDescent="0.5">
      <c r="A14" s="90"/>
      <c r="B14" s="90"/>
      <c r="C14" s="90" t="s">
        <v>102</v>
      </c>
      <c r="D14" s="90"/>
      <c r="E14" s="92"/>
      <c r="F14" s="90"/>
      <c r="G14" s="154">
        <v>-16899</v>
      </c>
      <c r="H14" s="155"/>
      <c r="I14" s="155">
        <v>-9236</v>
      </c>
      <c r="J14" s="155"/>
      <c r="K14" s="157">
        <v>-16899</v>
      </c>
      <c r="L14" s="156"/>
      <c r="M14" s="156">
        <v>-9236</v>
      </c>
    </row>
    <row r="15" spans="1:13" ht="18.95" customHeight="1" x14ac:dyDescent="0.5">
      <c r="A15" s="90"/>
      <c r="B15" s="103" t="s">
        <v>144</v>
      </c>
      <c r="C15" s="90"/>
      <c r="D15" s="90"/>
      <c r="E15" s="92"/>
      <c r="F15" s="90"/>
      <c r="G15" s="154">
        <v>52344</v>
      </c>
      <c r="H15" s="155"/>
      <c r="I15" s="155">
        <v>-407</v>
      </c>
      <c r="J15" s="155"/>
      <c r="K15" s="157">
        <v>52344</v>
      </c>
      <c r="L15" s="156"/>
      <c r="M15" s="156">
        <v>-407</v>
      </c>
    </row>
    <row r="16" spans="1:13" ht="18.95" customHeight="1" x14ac:dyDescent="0.5">
      <c r="A16" s="90"/>
      <c r="B16" s="90" t="s">
        <v>141</v>
      </c>
      <c r="C16" s="90"/>
      <c r="D16" s="90"/>
      <c r="E16" s="92"/>
      <c r="F16" s="90"/>
      <c r="G16" s="157">
        <v>74</v>
      </c>
      <c r="H16" s="155"/>
      <c r="I16" s="156">
        <v>412</v>
      </c>
      <c r="J16" s="155"/>
      <c r="K16" s="157">
        <v>0</v>
      </c>
      <c r="L16" s="156"/>
      <c r="M16" s="156">
        <v>0</v>
      </c>
    </row>
    <row r="17" spans="1:13" ht="18.95" customHeight="1" x14ac:dyDescent="0.5">
      <c r="A17" s="90"/>
      <c r="B17" s="96" t="s">
        <v>103</v>
      </c>
      <c r="C17" s="96"/>
      <c r="D17" s="90"/>
      <c r="E17" s="92"/>
      <c r="F17" s="90"/>
      <c r="G17" s="154">
        <v>56212</v>
      </c>
      <c r="H17" s="155"/>
      <c r="I17" s="155">
        <v>55139</v>
      </c>
      <c r="J17" s="155"/>
      <c r="K17" s="154">
        <v>43931</v>
      </c>
      <c r="L17" s="156"/>
      <c r="M17" s="155">
        <v>43678</v>
      </c>
    </row>
    <row r="18" spans="1:13" ht="18.95" customHeight="1" x14ac:dyDescent="0.5">
      <c r="A18" s="90"/>
      <c r="B18" s="96" t="s">
        <v>181</v>
      </c>
      <c r="C18" s="96"/>
      <c r="D18" s="90"/>
      <c r="E18" s="92"/>
      <c r="F18" s="90"/>
      <c r="G18" s="154"/>
      <c r="H18" s="155"/>
      <c r="I18" s="155"/>
      <c r="J18" s="155"/>
      <c r="K18" s="154"/>
      <c r="L18" s="156"/>
      <c r="M18" s="155"/>
    </row>
    <row r="19" spans="1:13" ht="18.95" customHeight="1" x14ac:dyDescent="0.5">
      <c r="A19" s="90"/>
      <c r="B19" s="96"/>
      <c r="C19" s="96" t="s">
        <v>166</v>
      </c>
      <c r="D19" s="90"/>
      <c r="E19" s="92"/>
      <c r="F19" s="90"/>
      <c r="G19" s="154">
        <v>-2182</v>
      </c>
      <c r="H19" s="155"/>
      <c r="I19" s="155">
        <v>0</v>
      </c>
      <c r="J19" s="155"/>
      <c r="K19" s="157">
        <v>-2182</v>
      </c>
      <c r="L19" s="156"/>
      <c r="M19" s="156">
        <v>0</v>
      </c>
    </row>
    <row r="20" spans="1:13" ht="18.95" customHeight="1" x14ac:dyDescent="0.5">
      <c r="A20" s="90"/>
      <c r="B20" s="96" t="s">
        <v>167</v>
      </c>
      <c r="C20" s="96"/>
      <c r="D20" s="90"/>
      <c r="E20" s="92"/>
      <c r="F20" s="90"/>
      <c r="G20" s="157">
        <v>5000</v>
      </c>
      <c r="H20" s="155"/>
      <c r="I20" s="156">
        <v>7365</v>
      </c>
      <c r="J20" s="155"/>
      <c r="K20" s="157">
        <v>-9177</v>
      </c>
      <c r="L20" s="156"/>
      <c r="M20" s="156">
        <v>189</v>
      </c>
    </row>
    <row r="21" spans="1:13" ht="18.95" customHeight="1" x14ac:dyDescent="0.5">
      <c r="A21" s="90"/>
      <c r="B21" s="96" t="s">
        <v>36</v>
      </c>
      <c r="C21" s="96"/>
      <c r="D21" s="90"/>
      <c r="E21" s="92">
        <v>14</v>
      </c>
      <c r="F21" s="90"/>
      <c r="G21" s="158">
        <v>6942</v>
      </c>
      <c r="H21" s="155"/>
      <c r="I21" s="159">
        <v>4862</v>
      </c>
      <c r="J21" s="155"/>
      <c r="K21" s="157">
        <v>6942</v>
      </c>
      <c r="L21" s="160"/>
      <c r="M21" s="156">
        <v>4862</v>
      </c>
    </row>
    <row r="22" spans="1:13" ht="18.95" customHeight="1" x14ac:dyDescent="0.5">
      <c r="A22" s="90"/>
      <c r="B22" s="90" t="s">
        <v>104</v>
      </c>
      <c r="C22" s="90"/>
      <c r="D22" s="90"/>
      <c r="E22" s="92"/>
      <c r="F22" s="90"/>
      <c r="G22" s="158">
        <v>-2992</v>
      </c>
      <c r="H22" s="155"/>
      <c r="I22" s="159">
        <v>-2012</v>
      </c>
      <c r="J22" s="155"/>
      <c r="K22" s="161">
        <v>-2989</v>
      </c>
      <c r="L22" s="156"/>
      <c r="M22" s="160">
        <v>-2012</v>
      </c>
    </row>
    <row r="23" spans="1:13" ht="18.95" customHeight="1" x14ac:dyDescent="0.5">
      <c r="A23" s="90"/>
      <c r="B23" s="90" t="s">
        <v>145</v>
      </c>
      <c r="C23" s="90"/>
      <c r="D23" s="90"/>
      <c r="E23" s="92"/>
      <c r="F23" s="90"/>
      <c r="G23" s="162">
        <v>1524</v>
      </c>
      <c r="H23" s="155"/>
      <c r="I23" s="163">
        <v>1482</v>
      </c>
      <c r="J23" s="155"/>
      <c r="K23" s="164">
        <v>0</v>
      </c>
      <c r="L23" s="156"/>
      <c r="M23" s="165">
        <v>0</v>
      </c>
    </row>
    <row r="24" spans="1:13" ht="6" customHeight="1" x14ac:dyDescent="0.5">
      <c r="A24" s="90"/>
      <c r="B24" s="90"/>
      <c r="C24" s="90"/>
      <c r="D24" s="90"/>
      <c r="E24" s="92"/>
      <c r="F24" s="90"/>
      <c r="G24" s="166"/>
      <c r="H24" s="167"/>
      <c r="I24" s="168"/>
      <c r="J24" s="168"/>
      <c r="K24" s="166"/>
      <c r="L24" s="169"/>
      <c r="M24" s="168"/>
    </row>
    <row r="25" spans="1:13" ht="18.95" customHeight="1" x14ac:dyDescent="0.5">
      <c r="A25" s="90" t="s">
        <v>106</v>
      </c>
      <c r="B25" s="90"/>
      <c r="C25" s="90"/>
      <c r="D25" s="90"/>
      <c r="E25" s="92"/>
      <c r="F25" s="90"/>
      <c r="G25" s="157">
        <f>SUM(G11:G23)</f>
        <v>304837</v>
      </c>
      <c r="H25" s="155"/>
      <c r="I25" s="156">
        <f>SUM(I11:I23)</f>
        <v>559524</v>
      </c>
      <c r="J25" s="156"/>
      <c r="K25" s="157">
        <f>SUM(K11:K23)</f>
        <v>235724</v>
      </c>
      <c r="L25" s="170"/>
      <c r="M25" s="156">
        <f>SUM(M11:M23)</f>
        <v>524110</v>
      </c>
    </row>
    <row r="26" spans="1:13" ht="18.95" customHeight="1" x14ac:dyDescent="0.5">
      <c r="A26" s="90"/>
      <c r="B26" s="90"/>
      <c r="C26" s="90" t="s">
        <v>107</v>
      </c>
      <c r="D26" s="90"/>
      <c r="E26" s="92"/>
      <c r="F26" s="90"/>
      <c r="G26" s="157"/>
      <c r="H26" s="155"/>
      <c r="I26" s="156"/>
      <c r="J26" s="156"/>
      <c r="K26" s="157"/>
      <c r="L26" s="170"/>
      <c r="M26" s="156"/>
    </row>
    <row r="27" spans="1:13" ht="18.95" customHeight="1" x14ac:dyDescent="0.5">
      <c r="A27" s="90"/>
      <c r="B27" s="90"/>
      <c r="C27" s="97" t="s">
        <v>174</v>
      </c>
      <c r="D27" s="90"/>
      <c r="E27" s="92"/>
      <c r="F27" s="90"/>
      <c r="G27" s="154">
        <v>59604</v>
      </c>
      <c r="H27" s="155"/>
      <c r="I27" s="155">
        <v>513841</v>
      </c>
      <c r="J27" s="155"/>
      <c r="K27" s="154">
        <v>102119</v>
      </c>
      <c r="L27" s="170"/>
      <c r="M27" s="155">
        <v>437970</v>
      </c>
    </row>
    <row r="28" spans="1:13" ht="18.95" customHeight="1" x14ac:dyDescent="0.5">
      <c r="A28" s="90"/>
      <c r="B28" s="90"/>
      <c r="C28" s="97" t="s">
        <v>108</v>
      </c>
      <c r="D28" s="90"/>
      <c r="E28" s="92"/>
      <c r="F28" s="90"/>
      <c r="G28" s="154">
        <v>-459003</v>
      </c>
      <c r="H28" s="155"/>
      <c r="I28" s="155">
        <v>-490125</v>
      </c>
      <c r="J28" s="155"/>
      <c r="K28" s="154">
        <v>-513145</v>
      </c>
      <c r="L28" s="170"/>
      <c r="M28" s="155">
        <v>-493378</v>
      </c>
    </row>
    <row r="29" spans="1:13" ht="18.95" customHeight="1" x14ac:dyDescent="0.5">
      <c r="A29" s="90"/>
      <c r="B29" s="90"/>
      <c r="C29" s="97" t="s">
        <v>109</v>
      </c>
      <c r="D29" s="90"/>
      <c r="E29" s="92"/>
      <c r="F29" s="90"/>
      <c r="G29" s="154">
        <v>-5583</v>
      </c>
      <c r="H29" s="155"/>
      <c r="I29" s="155">
        <v>-6656</v>
      </c>
      <c r="J29" s="155"/>
      <c r="K29" s="154">
        <v>-5583</v>
      </c>
      <c r="L29" s="170"/>
      <c r="M29" s="155">
        <v>-6656</v>
      </c>
    </row>
    <row r="30" spans="1:13" ht="18.95" customHeight="1" x14ac:dyDescent="0.5">
      <c r="A30" s="90"/>
      <c r="B30" s="90"/>
      <c r="C30" s="97" t="s">
        <v>110</v>
      </c>
      <c r="D30" s="90"/>
      <c r="E30" s="92"/>
      <c r="F30" s="90"/>
      <c r="G30" s="154">
        <v>-4869</v>
      </c>
      <c r="H30" s="155"/>
      <c r="I30" s="155">
        <v>5270</v>
      </c>
      <c r="J30" s="155"/>
      <c r="K30" s="154">
        <v>-1902</v>
      </c>
      <c r="L30" s="170"/>
      <c r="M30" s="155">
        <v>-606</v>
      </c>
    </row>
    <row r="31" spans="1:13" ht="18.95" customHeight="1" x14ac:dyDescent="0.5">
      <c r="A31" s="90"/>
      <c r="B31" s="90"/>
      <c r="C31" s="97" t="s">
        <v>111</v>
      </c>
      <c r="D31" s="90"/>
      <c r="E31" s="92"/>
      <c r="F31" s="90"/>
      <c r="G31" s="154">
        <v>-4272</v>
      </c>
      <c r="H31" s="155"/>
      <c r="I31" s="155">
        <v>-7656</v>
      </c>
      <c r="J31" s="155"/>
      <c r="K31" s="154">
        <v>838</v>
      </c>
      <c r="L31" s="170"/>
      <c r="M31" s="155">
        <v>-4380</v>
      </c>
    </row>
    <row r="32" spans="1:13" ht="18.95" customHeight="1" x14ac:dyDescent="0.5">
      <c r="A32" s="90"/>
      <c r="B32" s="90"/>
      <c r="C32" s="97" t="s">
        <v>175</v>
      </c>
      <c r="D32" s="90"/>
      <c r="E32" s="92"/>
      <c r="F32" s="90"/>
      <c r="G32" s="154">
        <v>82146</v>
      </c>
      <c r="H32" s="155"/>
      <c r="I32" s="155">
        <v>157469</v>
      </c>
      <c r="J32" s="155"/>
      <c r="K32" s="154">
        <v>95730</v>
      </c>
      <c r="L32" s="170"/>
      <c r="M32" s="155">
        <v>186916</v>
      </c>
    </row>
    <row r="33" spans="1:13" ht="18.95" customHeight="1" x14ac:dyDescent="0.5">
      <c r="A33" s="90"/>
      <c r="B33" s="90"/>
      <c r="C33" s="97" t="s">
        <v>112</v>
      </c>
      <c r="D33" s="90"/>
      <c r="E33" s="92"/>
      <c r="F33" s="90"/>
      <c r="G33" s="154">
        <v>-4626</v>
      </c>
      <c r="H33" s="155"/>
      <c r="I33" s="155">
        <v>13800</v>
      </c>
      <c r="J33" s="155"/>
      <c r="K33" s="154">
        <v>-4626</v>
      </c>
      <c r="L33" s="170"/>
      <c r="M33" s="155">
        <v>13800</v>
      </c>
    </row>
    <row r="34" spans="1:13" ht="18.95" customHeight="1" x14ac:dyDescent="0.5">
      <c r="A34" s="90"/>
      <c r="B34" s="90"/>
      <c r="C34" s="97" t="s">
        <v>113</v>
      </c>
      <c r="D34" s="90"/>
      <c r="E34" s="92"/>
      <c r="F34" s="90"/>
      <c r="G34" s="162">
        <v>-5674</v>
      </c>
      <c r="H34" s="155"/>
      <c r="I34" s="163">
        <v>-6698</v>
      </c>
      <c r="J34" s="155"/>
      <c r="K34" s="162">
        <v>-5531</v>
      </c>
      <c r="L34" s="170"/>
      <c r="M34" s="163">
        <v>-4337</v>
      </c>
    </row>
    <row r="35" spans="1:13" ht="6" customHeight="1" x14ac:dyDescent="0.5">
      <c r="A35" s="90"/>
      <c r="B35" s="90"/>
      <c r="C35" s="90"/>
      <c r="D35" s="90"/>
      <c r="E35" s="92"/>
      <c r="F35" s="90"/>
      <c r="G35" s="158"/>
      <c r="H35" s="155"/>
      <c r="I35" s="159"/>
      <c r="J35" s="159"/>
      <c r="K35" s="158"/>
      <c r="L35" s="170"/>
      <c r="M35" s="159"/>
    </row>
    <row r="36" spans="1:13" ht="18.95" customHeight="1" x14ac:dyDescent="0.5">
      <c r="A36" s="90" t="s">
        <v>176</v>
      </c>
      <c r="B36" s="98"/>
      <c r="C36" s="90"/>
      <c r="D36" s="96"/>
      <c r="E36" s="92"/>
      <c r="F36" s="90"/>
      <c r="G36" s="158">
        <f>SUM(G25:G34)</f>
        <v>-37440</v>
      </c>
      <c r="H36" s="155"/>
      <c r="I36" s="159">
        <f>SUM(I25:I34)</f>
        <v>738769</v>
      </c>
      <c r="J36" s="159"/>
      <c r="K36" s="158">
        <f>SUM(K25:K34)</f>
        <v>-96376</v>
      </c>
      <c r="L36" s="170"/>
      <c r="M36" s="159">
        <f>SUM(M25:M34)</f>
        <v>653439</v>
      </c>
    </row>
    <row r="37" spans="1:13" ht="18.95" customHeight="1" x14ac:dyDescent="0.5">
      <c r="A37" s="99"/>
      <c r="B37" s="99" t="s">
        <v>114</v>
      </c>
      <c r="C37" s="90"/>
      <c r="D37" s="90"/>
      <c r="E37" s="92"/>
      <c r="F37" s="90"/>
      <c r="G37" s="164">
        <v>-7859</v>
      </c>
      <c r="H37" s="155"/>
      <c r="I37" s="165">
        <v>-5178</v>
      </c>
      <c r="J37" s="156"/>
      <c r="K37" s="164">
        <v>0</v>
      </c>
      <c r="L37" s="170"/>
      <c r="M37" s="165">
        <v>0</v>
      </c>
    </row>
    <row r="38" spans="1:13" ht="6" customHeight="1" x14ac:dyDescent="0.5">
      <c r="A38" s="90"/>
      <c r="B38" s="90"/>
      <c r="C38" s="90"/>
      <c r="D38" s="90"/>
      <c r="E38" s="92"/>
      <c r="F38" s="90"/>
      <c r="G38" s="158"/>
      <c r="H38" s="155"/>
      <c r="I38" s="159"/>
      <c r="J38" s="159"/>
      <c r="K38" s="158"/>
      <c r="L38" s="170"/>
      <c r="M38" s="159"/>
    </row>
    <row r="39" spans="1:13" s="7" customFormat="1" ht="18.95" customHeight="1" x14ac:dyDescent="0.5">
      <c r="A39" s="93" t="s">
        <v>168</v>
      </c>
      <c r="B39" s="93"/>
      <c r="C39" s="93"/>
      <c r="D39" s="93"/>
      <c r="E39" s="100"/>
      <c r="F39" s="93"/>
      <c r="G39" s="164">
        <f>SUM(G36:G37)</f>
        <v>-45299</v>
      </c>
      <c r="H39" s="171"/>
      <c r="I39" s="165">
        <f>SUM(I36:I37)</f>
        <v>733591</v>
      </c>
      <c r="J39" s="160"/>
      <c r="K39" s="164">
        <f>SUM(K36:K37)</f>
        <v>-96376</v>
      </c>
      <c r="L39" s="170"/>
      <c r="M39" s="165">
        <f>SUM(M36:M37)</f>
        <v>653439</v>
      </c>
    </row>
    <row r="40" spans="1:13" s="7" customFormat="1" ht="18.95" customHeight="1" x14ac:dyDescent="0.5">
      <c r="E40" s="200"/>
      <c r="G40" s="127"/>
      <c r="H40" s="41"/>
      <c r="I40" s="127"/>
      <c r="J40" s="31"/>
      <c r="K40" s="127"/>
      <c r="L40" s="201"/>
      <c r="M40" s="127"/>
    </row>
    <row r="41" spans="1:13" s="7" customFormat="1" ht="18.95" customHeight="1" x14ac:dyDescent="0.5">
      <c r="E41" s="200"/>
      <c r="G41" s="127"/>
      <c r="H41" s="41"/>
      <c r="I41" s="127"/>
      <c r="J41" s="31"/>
      <c r="K41" s="127"/>
      <c r="L41" s="201"/>
      <c r="M41" s="127"/>
    </row>
    <row r="42" spans="1:13" s="7" customFormat="1" ht="18.95" customHeight="1" x14ac:dyDescent="0.5">
      <c r="E42" s="200"/>
      <c r="G42" s="127"/>
      <c r="H42" s="41"/>
      <c r="I42" s="127"/>
      <c r="J42" s="31"/>
      <c r="K42" s="127"/>
      <c r="L42" s="201"/>
      <c r="M42" s="127"/>
    </row>
    <row r="43" spans="1:13" s="7" customFormat="1" ht="18.95" customHeight="1" x14ac:dyDescent="0.5">
      <c r="E43" s="200"/>
      <c r="G43" s="127"/>
      <c r="H43" s="41"/>
      <c r="I43" s="127"/>
      <c r="J43" s="31"/>
      <c r="K43" s="127"/>
      <c r="L43" s="201"/>
      <c r="M43" s="127"/>
    </row>
    <row r="44" spans="1:13" s="7" customFormat="1" ht="18.95" customHeight="1" x14ac:dyDescent="0.5">
      <c r="E44" s="200"/>
      <c r="G44" s="127"/>
      <c r="H44" s="41"/>
      <c r="I44" s="127"/>
      <c r="J44" s="31"/>
      <c r="K44" s="127"/>
      <c r="L44" s="201"/>
      <c r="M44" s="127"/>
    </row>
    <row r="45" spans="1:13" s="7" customFormat="1" ht="18.95" customHeight="1" x14ac:dyDescent="0.5">
      <c r="E45" s="200"/>
      <c r="G45" s="127"/>
      <c r="H45" s="41"/>
      <c r="I45" s="127"/>
      <c r="J45" s="31"/>
      <c r="K45" s="127"/>
      <c r="L45" s="201"/>
      <c r="M45" s="127"/>
    </row>
    <row r="46" spans="1:13" s="7" customFormat="1" ht="18.95" customHeight="1" x14ac:dyDescent="0.5">
      <c r="E46" s="200"/>
      <c r="G46" s="127"/>
      <c r="H46" s="41"/>
      <c r="I46" s="127"/>
      <c r="J46" s="31"/>
      <c r="K46" s="127"/>
      <c r="L46" s="201"/>
      <c r="M46" s="127"/>
    </row>
    <row r="47" spans="1:13" s="7" customFormat="1" ht="11.25" customHeight="1" x14ac:dyDescent="0.5">
      <c r="E47" s="200"/>
      <c r="G47" s="127"/>
      <c r="H47" s="150"/>
      <c r="I47" s="127"/>
      <c r="J47" s="127"/>
      <c r="K47" s="127"/>
      <c r="L47" s="147"/>
      <c r="M47" s="127"/>
    </row>
    <row r="48" spans="1:13" s="7" customFormat="1" ht="21.95" customHeight="1" x14ac:dyDescent="0.5">
      <c r="A48" s="83" t="str">
        <f>'7'!A28</f>
        <v>หมายเหตุประกอบข้อมูลทางการเงินระหว่างกาลในหน้า 10 ถึง 20 เป็นส่วนหนึ่งของข้อมูลทางการเงินระหว่างกาลนี้</v>
      </c>
      <c r="B48" s="77"/>
      <c r="C48" s="77"/>
      <c r="D48" s="77"/>
      <c r="E48" s="106"/>
      <c r="F48" s="77"/>
      <c r="G48" s="125"/>
      <c r="H48" s="202"/>
      <c r="I48" s="125"/>
      <c r="J48" s="125"/>
      <c r="K48" s="125"/>
      <c r="L48" s="148"/>
      <c r="M48" s="125"/>
    </row>
    <row r="49" spans="1:13" ht="21.75" customHeight="1" x14ac:dyDescent="0.5">
      <c r="A49" s="7" t="s">
        <v>0</v>
      </c>
    </row>
    <row r="50" spans="1:13" ht="21.75" customHeight="1" x14ac:dyDescent="0.5">
      <c r="A50" s="7" t="s">
        <v>115</v>
      </c>
    </row>
    <row r="51" spans="1:13" ht="21.75" customHeight="1" x14ac:dyDescent="0.5">
      <c r="A51" s="77" t="str">
        <f>A3</f>
        <v>สำหรับรอบระยะเวลาสามเดือนสิ้นสุดวันที่ 31 มีนาคม พ.ศ. 2567</v>
      </c>
      <c r="B51" s="83"/>
      <c r="C51" s="83"/>
      <c r="D51" s="83"/>
      <c r="E51" s="91"/>
      <c r="F51" s="83"/>
      <c r="G51" s="137"/>
      <c r="H51" s="137"/>
      <c r="I51" s="137"/>
      <c r="J51" s="137"/>
      <c r="K51" s="137"/>
      <c r="L51" s="148"/>
      <c r="M51" s="137"/>
    </row>
    <row r="52" spans="1:13" ht="18.95" customHeight="1" x14ac:dyDescent="0.5"/>
    <row r="53" spans="1:13" ht="18.95" customHeight="1" x14ac:dyDescent="0.5">
      <c r="A53" s="90"/>
      <c r="B53" s="90"/>
      <c r="C53" s="90"/>
      <c r="D53" s="90"/>
      <c r="E53" s="92"/>
      <c r="F53" s="90"/>
      <c r="G53" s="219" t="s">
        <v>1</v>
      </c>
      <c r="H53" s="219"/>
      <c r="I53" s="219"/>
      <c r="J53" s="151"/>
      <c r="K53" s="219" t="s">
        <v>2</v>
      </c>
      <c r="L53" s="219"/>
      <c r="M53" s="219"/>
    </row>
    <row r="54" spans="1:13" ht="18.95" customHeight="1" x14ac:dyDescent="0.5">
      <c r="A54" s="93"/>
      <c r="B54" s="90"/>
      <c r="C54" s="90"/>
      <c r="D54" s="90"/>
      <c r="E54" s="94"/>
      <c r="F54" s="94"/>
      <c r="G54" s="145" t="s">
        <v>3</v>
      </c>
      <c r="H54" s="173"/>
      <c r="I54" s="145" t="s">
        <v>3</v>
      </c>
      <c r="J54" s="173"/>
      <c r="K54" s="145" t="s">
        <v>3</v>
      </c>
      <c r="L54" s="145"/>
      <c r="M54" s="145" t="s">
        <v>3</v>
      </c>
    </row>
    <row r="55" spans="1:13" ht="18.95" customHeight="1" x14ac:dyDescent="0.5">
      <c r="A55" s="93"/>
      <c r="B55" s="90"/>
      <c r="C55" s="90"/>
      <c r="D55" s="90"/>
      <c r="E55" s="94"/>
      <c r="F55" s="94"/>
      <c r="G55" s="145" t="s">
        <v>139</v>
      </c>
      <c r="H55" s="145"/>
      <c r="I55" s="145" t="s">
        <v>139</v>
      </c>
      <c r="J55" s="145"/>
      <c r="K55" s="145" t="s">
        <v>139</v>
      </c>
      <c r="L55" s="145"/>
      <c r="M55" s="145" t="s">
        <v>139</v>
      </c>
    </row>
    <row r="56" spans="1:13" ht="18.95" customHeight="1" x14ac:dyDescent="0.5">
      <c r="A56" s="90"/>
      <c r="B56" s="90"/>
      <c r="C56" s="90"/>
      <c r="D56" s="90"/>
      <c r="E56" s="92"/>
      <c r="F56" s="90"/>
      <c r="G56" s="145" t="s">
        <v>150</v>
      </c>
      <c r="H56" s="145"/>
      <c r="I56" s="145" t="s">
        <v>125</v>
      </c>
      <c r="J56" s="145"/>
      <c r="K56" s="145" t="s">
        <v>150</v>
      </c>
      <c r="L56" s="145"/>
      <c r="M56" s="145" t="s">
        <v>125</v>
      </c>
    </row>
    <row r="57" spans="1:13" ht="18.95" customHeight="1" x14ac:dyDescent="0.5">
      <c r="A57" s="90"/>
      <c r="B57" s="90"/>
      <c r="C57" s="90"/>
      <c r="D57" s="90"/>
      <c r="E57" s="95" t="s">
        <v>6</v>
      </c>
      <c r="F57" s="90"/>
      <c r="G57" s="181" t="s">
        <v>99</v>
      </c>
      <c r="H57" s="151"/>
      <c r="I57" s="181" t="s">
        <v>99</v>
      </c>
      <c r="J57" s="145"/>
      <c r="K57" s="181" t="s">
        <v>99</v>
      </c>
      <c r="L57" s="145"/>
      <c r="M57" s="181" t="s">
        <v>99</v>
      </c>
    </row>
    <row r="58" spans="1:13" ht="18.95" customHeight="1" x14ac:dyDescent="0.5">
      <c r="A58" s="93" t="s">
        <v>116</v>
      </c>
      <c r="B58" s="90"/>
      <c r="C58" s="90"/>
      <c r="D58" s="90"/>
      <c r="E58" s="92"/>
      <c r="F58" s="90"/>
      <c r="G58" s="153"/>
      <c r="H58" s="151"/>
      <c r="I58" s="151"/>
      <c r="J58" s="151"/>
      <c r="K58" s="153"/>
      <c r="L58" s="152"/>
      <c r="M58" s="151"/>
    </row>
    <row r="59" spans="1:13" ht="18.95" customHeight="1" x14ac:dyDescent="0.5">
      <c r="A59" s="90" t="s">
        <v>184</v>
      </c>
      <c r="B59" s="90"/>
      <c r="C59" s="90"/>
      <c r="D59" s="90"/>
      <c r="E59" s="92"/>
      <c r="F59" s="90"/>
      <c r="G59" s="153"/>
      <c r="H59" s="151"/>
      <c r="I59" s="151"/>
      <c r="J59" s="151"/>
      <c r="K59" s="153"/>
      <c r="L59" s="152"/>
      <c r="M59" s="151"/>
    </row>
    <row r="60" spans="1:13" ht="18.95" customHeight="1" x14ac:dyDescent="0.5">
      <c r="A60" s="90"/>
      <c r="B60" s="90"/>
      <c r="C60" s="90" t="s">
        <v>182</v>
      </c>
      <c r="D60" s="90"/>
      <c r="E60" s="92"/>
      <c r="F60" s="90"/>
      <c r="G60" s="153">
        <v>-30000</v>
      </c>
      <c r="H60" s="151"/>
      <c r="I60" s="151">
        <v>0</v>
      </c>
      <c r="J60" s="151"/>
      <c r="K60" s="153">
        <v>-30000</v>
      </c>
      <c r="L60" s="152"/>
      <c r="M60" s="151">
        <v>0</v>
      </c>
    </row>
    <row r="61" spans="1:13" ht="18.95" customHeight="1" x14ac:dyDescent="0.5">
      <c r="A61" s="96" t="s">
        <v>117</v>
      </c>
      <c r="B61" s="90"/>
      <c r="C61" s="96"/>
      <c r="D61" s="90"/>
      <c r="E61" s="92"/>
      <c r="F61" s="90"/>
      <c r="G61" s="154">
        <v>-73294</v>
      </c>
      <c r="H61" s="155"/>
      <c r="I61" s="155">
        <v>-226376</v>
      </c>
      <c r="J61" s="155"/>
      <c r="K61" s="157">
        <v>-80675</v>
      </c>
      <c r="L61" s="156"/>
      <c r="M61" s="156">
        <v>-220356</v>
      </c>
    </row>
    <row r="62" spans="1:13" ht="18.95" customHeight="1" x14ac:dyDescent="0.5">
      <c r="A62" s="96" t="s">
        <v>118</v>
      </c>
      <c r="B62" s="90"/>
      <c r="C62" s="96"/>
      <c r="D62" s="90"/>
      <c r="E62" s="90"/>
      <c r="F62" s="90"/>
      <c r="G62" s="154">
        <v>2980</v>
      </c>
      <c r="H62" s="155"/>
      <c r="I62" s="155">
        <v>1280</v>
      </c>
      <c r="J62" s="155"/>
      <c r="K62" s="157">
        <v>2980</v>
      </c>
      <c r="L62" s="156"/>
      <c r="M62" s="156">
        <v>0</v>
      </c>
    </row>
    <row r="63" spans="1:13" ht="18.95" customHeight="1" x14ac:dyDescent="0.5">
      <c r="A63" s="96" t="s">
        <v>119</v>
      </c>
      <c r="B63" s="90"/>
      <c r="C63" s="96"/>
      <c r="D63" s="90"/>
      <c r="E63" s="90"/>
      <c r="F63" s="90"/>
      <c r="G63" s="157">
        <v>59</v>
      </c>
      <c r="H63" s="155"/>
      <c r="I63" s="156">
        <v>0</v>
      </c>
      <c r="J63" s="155"/>
      <c r="K63" s="157">
        <v>59</v>
      </c>
      <c r="L63" s="156"/>
      <c r="M63" s="156">
        <v>0</v>
      </c>
    </row>
    <row r="64" spans="1:13" ht="18.95" customHeight="1" x14ac:dyDescent="0.5">
      <c r="A64" s="96" t="s">
        <v>146</v>
      </c>
      <c r="B64" s="90"/>
      <c r="C64" s="96"/>
      <c r="D64" s="90"/>
      <c r="E64" s="90"/>
      <c r="F64" s="90"/>
      <c r="G64" s="157">
        <v>0</v>
      </c>
      <c r="H64" s="155"/>
      <c r="I64" s="156">
        <v>-300</v>
      </c>
      <c r="J64" s="155"/>
      <c r="K64" s="157">
        <v>0</v>
      </c>
      <c r="L64" s="156"/>
      <c r="M64" s="156">
        <v>-300</v>
      </c>
    </row>
    <row r="65" spans="1:13" ht="18.95" customHeight="1" x14ac:dyDescent="0.5">
      <c r="A65" s="90" t="s">
        <v>147</v>
      </c>
      <c r="B65" s="90"/>
      <c r="C65" s="90"/>
      <c r="D65" s="90"/>
      <c r="E65" s="92"/>
      <c r="F65" s="90"/>
      <c r="G65" s="162">
        <v>1935</v>
      </c>
      <c r="H65" s="155"/>
      <c r="I65" s="163">
        <v>25</v>
      </c>
      <c r="J65" s="155"/>
      <c r="K65" s="164">
        <v>1932</v>
      </c>
      <c r="L65" s="160"/>
      <c r="M65" s="165">
        <v>25</v>
      </c>
    </row>
    <row r="66" spans="1:13" ht="6" customHeight="1" x14ac:dyDescent="0.5">
      <c r="A66" s="90"/>
      <c r="B66" s="90"/>
      <c r="C66" s="90"/>
      <c r="D66" s="90"/>
      <c r="E66" s="100"/>
      <c r="F66" s="93"/>
      <c r="G66" s="174"/>
      <c r="H66" s="171"/>
      <c r="I66" s="175"/>
      <c r="J66" s="175"/>
      <c r="K66" s="174"/>
      <c r="L66" s="176"/>
      <c r="M66" s="175"/>
    </row>
    <row r="67" spans="1:13" ht="18.95" customHeight="1" x14ac:dyDescent="0.5">
      <c r="A67" s="93" t="s">
        <v>120</v>
      </c>
      <c r="B67" s="90"/>
      <c r="C67" s="90"/>
      <c r="D67" s="90"/>
      <c r="E67" s="92"/>
      <c r="F67" s="90"/>
      <c r="G67" s="162">
        <f>SUM(G60:G66)</f>
        <v>-98320</v>
      </c>
      <c r="H67" s="155"/>
      <c r="I67" s="163">
        <f>SUM(I60:I66)</f>
        <v>-225371</v>
      </c>
      <c r="J67" s="159"/>
      <c r="K67" s="162">
        <f>SUM(K60:K66)</f>
        <v>-105704</v>
      </c>
      <c r="L67" s="170"/>
      <c r="M67" s="163">
        <f>SUM(M60:M66)</f>
        <v>-220631</v>
      </c>
    </row>
    <row r="68" spans="1:13" ht="18.95" customHeight="1" x14ac:dyDescent="0.5">
      <c r="A68" s="90"/>
      <c r="B68" s="90"/>
      <c r="C68" s="90"/>
      <c r="D68" s="90"/>
      <c r="E68" s="92"/>
      <c r="F68" s="90"/>
      <c r="G68" s="154"/>
      <c r="H68" s="155"/>
      <c r="I68" s="155"/>
      <c r="J68" s="155"/>
      <c r="K68" s="154"/>
      <c r="L68" s="170"/>
      <c r="M68" s="155"/>
    </row>
    <row r="69" spans="1:13" ht="18.95" customHeight="1" x14ac:dyDescent="0.5">
      <c r="A69" s="93" t="s">
        <v>121</v>
      </c>
      <c r="B69" s="90"/>
      <c r="C69" s="90"/>
      <c r="D69" s="90"/>
      <c r="E69" s="92"/>
      <c r="F69" s="90"/>
      <c r="G69" s="154"/>
      <c r="H69" s="155"/>
      <c r="I69" s="155"/>
      <c r="J69" s="155"/>
      <c r="K69" s="154"/>
      <c r="L69" s="170"/>
      <c r="M69" s="155"/>
    </row>
    <row r="70" spans="1:13" ht="18.95" customHeight="1" x14ac:dyDescent="0.5">
      <c r="A70" s="90" t="s">
        <v>169</v>
      </c>
      <c r="B70" s="90"/>
      <c r="C70" s="90"/>
      <c r="D70" s="90"/>
      <c r="E70" s="101">
        <v>13</v>
      </c>
      <c r="F70" s="90"/>
      <c r="G70" s="161">
        <v>-9003</v>
      </c>
      <c r="H70" s="155"/>
      <c r="I70" s="160">
        <v>-8434</v>
      </c>
      <c r="J70" s="155"/>
      <c r="K70" s="161">
        <v>0</v>
      </c>
      <c r="L70" s="160"/>
      <c r="M70" s="160">
        <v>0</v>
      </c>
    </row>
    <row r="71" spans="1:13" ht="18.95" customHeight="1" x14ac:dyDescent="0.5">
      <c r="A71" s="90" t="s">
        <v>105</v>
      </c>
      <c r="B71" s="90"/>
      <c r="C71" s="90"/>
      <c r="D71" s="90"/>
      <c r="E71" s="92"/>
      <c r="F71" s="90"/>
      <c r="G71" s="164">
        <v>-1429</v>
      </c>
      <c r="H71" s="159"/>
      <c r="I71" s="165">
        <v>-1374</v>
      </c>
      <c r="J71" s="159"/>
      <c r="K71" s="164">
        <v>0</v>
      </c>
      <c r="L71" s="160"/>
      <c r="M71" s="165">
        <v>0</v>
      </c>
    </row>
    <row r="72" spans="1:13" ht="6" customHeight="1" x14ac:dyDescent="0.5">
      <c r="A72" s="90"/>
      <c r="B72" s="90"/>
      <c r="C72" s="90"/>
      <c r="D72" s="90"/>
      <c r="E72" s="100"/>
      <c r="F72" s="93"/>
      <c r="G72" s="174"/>
      <c r="H72" s="171"/>
      <c r="I72" s="175"/>
      <c r="J72" s="175"/>
      <c r="K72" s="174"/>
      <c r="L72" s="176"/>
      <c r="M72" s="175"/>
    </row>
    <row r="73" spans="1:13" ht="18.95" customHeight="1" x14ac:dyDescent="0.5">
      <c r="A73" s="93" t="s">
        <v>122</v>
      </c>
      <c r="B73" s="90"/>
      <c r="C73" s="90"/>
      <c r="D73" s="90"/>
      <c r="E73" s="92"/>
      <c r="F73" s="90"/>
      <c r="G73" s="162">
        <f>SUM(G70:G72)</f>
        <v>-10432</v>
      </c>
      <c r="H73" s="155"/>
      <c r="I73" s="163">
        <f>SUM(I70:I72)</f>
        <v>-9808</v>
      </c>
      <c r="J73" s="159"/>
      <c r="K73" s="162">
        <f>SUM(K70:K72)</f>
        <v>0</v>
      </c>
      <c r="L73" s="170"/>
      <c r="M73" s="163">
        <f>SUM(M70:M72)</f>
        <v>0</v>
      </c>
    </row>
    <row r="74" spans="1:13" ht="18.95" customHeight="1" x14ac:dyDescent="0.5">
      <c r="A74" s="90"/>
      <c r="B74" s="90"/>
      <c r="C74" s="90"/>
      <c r="D74" s="90"/>
      <c r="E74" s="92"/>
      <c r="F74" s="90"/>
      <c r="G74" s="154"/>
      <c r="H74" s="155"/>
      <c r="I74" s="155"/>
      <c r="J74" s="155"/>
      <c r="K74" s="154"/>
      <c r="L74" s="170"/>
      <c r="M74" s="155"/>
    </row>
    <row r="75" spans="1:13" ht="18.95" customHeight="1" x14ac:dyDescent="0.5">
      <c r="A75" s="93" t="s">
        <v>165</v>
      </c>
      <c r="B75" s="93"/>
      <c r="C75" s="90"/>
      <c r="D75" s="90"/>
      <c r="E75" s="92"/>
      <c r="F75" s="90"/>
      <c r="G75" s="154">
        <f>SUM(G39,G67,G73)</f>
        <v>-154051</v>
      </c>
      <c r="H75" s="155"/>
      <c r="I75" s="155">
        <f>SUM(I39,I67,I73)</f>
        <v>498412</v>
      </c>
      <c r="J75" s="155"/>
      <c r="K75" s="154">
        <f>SUM(K39,K67,K73)</f>
        <v>-202080</v>
      </c>
      <c r="L75" s="170"/>
      <c r="M75" s="155">
        <f>SUM(M39,M67,M73)</f>
        <v>432808</v>
      </c>
    </row>
    <row r="76" spans="1:13" ht="18.95" customHeight="1" x14ac:dyDescent="0.5">
      <c r="A76" s="90" t="s">
        <v>177</v>
      </c>
      <c r="B76" s="90"/>
      <c r="C76" s="90"/>
      <c r="D76" s="90"/>
      <c r="E76" s="92"/>
      <c r="F76" s="90"/>
      <c r="G76" s="158">
        <v>1191606</v>
      </c>
      <c r="H76" s="159"/>
      <c r="I76" s="159">
        <v>1389431</v>
      </c>
      <c r="J76" s="159"/>
      <c r="K76" s="161">
        <v>1081385</v>
      </c>
      <c r="L76" s="160"/>
      <c r="M76" s="160">
        <v>1287732</v>
      </c>
    </row>
    <row r="77" spans="1:13" ht="18.95" customHeight="1" x14ac:dyDescent="0.5">
      <c r="A77" s="90" t="s">
        <v>148</v>
      </c>
      <c r="B77" s="90"/>
      <c r="C77" s="90"/>
      <c r="D77" s="90"/>
      <c r="E77" s="92"/>
      <c r="F77" s="90"/>
      <c r="G77" s="158"/>
      <c r="H77" s="159"/>
      <c r="I77" s="159"/>
      <c r="J77" s="159"/>
      <c r="K77" s="161"/>
      <c r="L77" s="160"/>
      <c r="M77" s="160"/>
    </row>
    <row r="78" spans="1:13" ht="18.95" customHeight="1" x14ac:dyDescent="0.5">
      <c r="A78" s="90"/>
      <c r="B78" s="90" t="s">
        <v>136</v>
      </c>
      <c r="C78" s="90"/>
      <c r="D78" s="90"/>
      <c r="E78" s="92"/>
      <c r="F78" s="90"/>
      <c r="G78" s="162">
        <v>5023</v>
      </c>
      <c r="H78" s="155"/>
      <c r="I78" s="163">
        <v>-13106</v>
      </c>
      <c r="J78" s="159"/>
      <c r="K78" s="164">
        <v>0</v>
      </c>
      <c r="L78" s="160"/>
      <c r="M78" s="165">
        <v>0</v>
      </c>
    </row>
    <row r="79" spans="1:13" ht="6" customHeight="1" x14ac:dyDescent="0.5">
      <c r="A79" s="90"/>
      <c r="B79" s="90"/>
      <c r="C79" s="90"/>
      <c r="D79" s="90"/>
      <c r="E79" s="100"/>
      <c r="F79" s="93"/>
      <c r="G79" s="174"/>
      <c r="H79" s="171"/>
      <c r="I79" s="175"/>
      <c r="J79" s="175"/>
      <c r="K79" s="174"/>
      <c r="L79" s="176"/>
      <c r="M79" s="175"/>
    </row>
    <row r="80" spans="1:13" ht="18.95" customHeight="1" thickBot="1" x14ac:dyDescent="0.55000000000000004">
      <c r="A80" s="90" t="s">
        <v>178</v>
      </c>
      <c r="B80" s="90"/>
      <c r="C80" s="90"/>
      <c r="D80" s="90"/>
      <c r="E80" s="92"/>
      <c r="F80" s="90"/>
      <c r="G80" s="177">
        <f>SUM(G75:G79)</f>
        <v>1042578</v>
      </c>
      <c r="H80" s="155"/>
      <c r="I80" s="178">
        <f>SUM(I75:I79)</f>
        <v>1874737</v>
      </c>
      <c r="J80" s="159"/>
      <c r="K80" s="177">
        <f>SUM(K75:K79)</f>
        <v>879305</v>
      </c>
      <c r="L80" s="170"/>
      <c r="M80" s="178">
        <f>SUM(M75:M79)</f>
        <v>1720540</v>
      </c>
    </row>
    <row r="81" spans="1:13" ht="18.95" customHeight="1" thickTop="1" x14ac:dyDescent="0.5">
      <c r="A81" s="90"/>
      <c r="B81" s="90"/>
      <c r="C81" s="90"/>
      <c r="D81" s="90"/>
      <c r="E81" s="92"/>
      <c r="F81" s="90"/>
      <c r="G81" s="154"/>
      <c r="H81" s="155"/>
      <c r="I81" s="155"/>
      <c r="J81" s="155"/>
      <c r="K81" s="154"/>
      <c r="L81" s="170"/>
      <c r="M81" s="155"/>
    </row>
    <row r="82" spans="1:13" ht="18.95" customHeight="1" x14ac:dyDescent="0.5">
      <c r="A82" s="93" t="s">
        <v>123</v>
      </c>
      <c r="B82" s="90"/>
      <c r="C82" s="90"/>
      <c r="D82" s="90"/>
      <c r="E82" s="92"/>
      <c r="F82" s="90"/>
      <c r="G82" s="154"/>
      <c r="H82" s="155"/>
      <c r="I82" s="155"/>
      <c r="J82" s="155"/>
      <c r="K82" s="154"/>
      <c r="L82" s="170"/>
      <c r="M82" s="155"/>
    </row>
    <row r="83" spans="1:13" ht="6" customHeight="1" x14ac:dyDescent="0.5">
      <c r="A83" s="93"/>
      <c r="B83" s="90"/>
      <c r="C83" s="90"/>
      <c r="D83" s="90"/>
      <c r="E83" s="92"/>
      <c r="F83" s="90"/>
      <c r="G83" s="154"/>
      <c r="H83" s="155"/>
      <c r="I83" s="155"/>
      <c r="J83" s="155"/>
      <c r="K83" s="154"/>
      <c r="L83" s="170"/>
      <c r="M83" s="155"/>
    </row>
    <row r="84" spans="1:13" ht="18.95" customHeight="1" x14ac:dyDescent="0.5">
      <c r="A84" s="90" t="s">
        <v>137</v>
      </c>
      <c r="B84" s="90"/>
      <c r="C84" s="90"/>
      <c r="D84" s="90"/>
      <c r="E84" s="92"/>
      <c r="F84" s="90"/>
      <c r="G84" s="154">
        <v>2405</v>
      </c>
      <c r="H84" s="155"/>
      <c r="I84" s="155">
        <v>3092</v>
      </c>
      <c r="J84" s="179"/>
      <c r="K84" s="154">
        <v>2405</v>
      </c>
      <c r="L84" s="179"/>
      <c r="M84" s="155">
        <v>2024</v>
      </c>
    </row>
    <row r="85" spans="1:13" ht="18.95" customHeight="1" x14ac:dyDescent="0.5">
      <c r="A85" s="90" t="s">
        <v>149</v>
      </c>
      <c r="B85" s="90"/>
      <c r="C85" s="90"/>
      <c r="D85" s="90"/>
      <c r="E85" s="102">
        <v>16</v>
      </c>
      <c r="F85" s="90"/>
      <c r="G85" s="180">
        <v>39701</v>
      </c>
      <c r="H85" s="172"/>
      <c r="I85" s="172">
        <v>36402</v>
      </c>
      <c r="J85" s="151"/>
      <c r="K85" s="153">
        <v>0</v>
      </c>
      <c r="L85" s="151"/>
      <c r="M85" s="151">
        <v>0</v>
      </c>
    </row>
    <row r="86" spans="1:13" ht="18.95" customHeight="1" x14ac:dyDescent="0.5">
      <c r="A86" s="90"/>
      <c r="B86" s="90"/>
      <c r="C86" s="90"/>
      <c r="D86" s="90"/>
      <c r="E86" s="102"/>
      <c r="F86" s="90"/>
      <c r="G86" s="172"/>
      <c r="H86" s="172"/>
      <c r="I86" s="172"/>
      <c r="J86" s="151"/>
      <c r="K86" s="151"/>
      <c r="L86" s="151"/>
      <c r="M86" s="151"/>
    </row>
    <row r="87" spans="1:13" ht="18.95" customHeight="1" x14ac:dyDescent="0.5">
      <c r="E87" s="13"/>
      <c r="G87" s="127"/>
      <c r="H87" s="127"/>
      <c r="I87" s="127"/>
      <c r="L87" s="123"/>
    </row>
    <row r="88" spans="1:13" ht="18.95" customHeight="1" x14ac:dyDescent="0.5">
      <c r="E88" s="13"/>
      <c r="G88" s="127"/>
      <c r="H88" s="127"/>
      <c r="I88" s="127"/>
      <c r="L88" s="123"/>
    </row>
    <row r="89" spans="1:13" ht="18.95" customHeight="1" x14ac:dyDescent="0.5">
      <c r="E89" s="13"/>
      <c r="G89" s="127"/>
      <c r="H89" s="127"/>
      <c r="I89" s="127"/>
      <c r="L89" s="123"/>
    </row>
    <row r="90" spans="1:13" ht="18.95" customHeight="1" x14ac:dyDescent="0.5">
      <c r="E90" s="13"/>
      <c r="G90" s="127"/>
      <c r="H90" s="127"/>
      <c r="I90" s="127"/>
      <c r="L90" s="123"/>
    </row>
    <row r="91" spans="1:13" ht="18.95" customHeight="1" x14ac:dyDescent="0.5">
      <c r="E91" s="13"/>
      <c r="G91" s="127"/>
      <c r="H91" s="127"/>
      <c r="I91" s="127"/>
      <c r="L91" s="123"/>
    </row>
    <row r="92" spans="1:13" ht="18.95" customHeight="1" x14ac:dyDescent="0.5">
      <c r="E92" s="13"/>
      <c r="G92" s="127"/>
      <c r="H92" s="127"/>
      <c r="I92" s="127"/>
      <c r="L92" s="123"/>
    </row>
    <row r="93" spans="1:13" ht="18.95" customHeight="1" x14ac:dyDescent="0.5">
      <c r="E93" s="13"/>
      <c r="G93" s="127"/>
      <c r="H93" s="127"/>
      <c r="I93" s="127"/>
      <c r="L93" s="123"/>
    </row>
    <row r="94" spans="1:13" ht="18.95" customHeight="1" x14ac:dyDescent="0.5">
      <c r="E94" s="13"/>
      <c r="G94" s="127"/>
      <c r="H94" s="127"/>
      <c r="I94" s="127"/>
      <c r="L94" s="123"/>
    </row>
    <row r="95" spans="1:13" ht="18.95" customHeight="1" x14ac:dyDescent="0.5">
      <c r="E95" s="13"/>
      <c r="G95" s="127"/>
      <c r="H95" s="127"/>
      <c r="I95" s="127"/>
      <c r="L95" s="123"/>
    </row>
    <row r="96" spans="1:13" ht="4.5" customHeight="1" x14ac:dyDescent="0.5">
      <c r="E96" s="13"/>
      <c r="G96" s="127"/>
      <c r="H96" s="127"/>
      <c r="I96" s="127"/>
      <c r="L96" s="123"/>
    </row>
    <row r="97" spans="1:13" ht="21.95" customHeight="1" x14ac:dyDescent="0.5">
      <c r="A97" s="83" t="str">
        <f>A48</f>
        <v>หมายเหตุประกอบข้อมูลทางการเงินระหว่างกาลในหน้า 10 ถึง 20 เป็นส่วนหนึ่งของข้อมูลทางการเงินระหว่างกาลนี้</v>
      </c>
      <c r="B97" s="83"/>
      <c r="C97" s="83"/>
      <c r="D97" s="83"/>
      <c r="E97" s="91"/>
      <c r="F97" s="83"/>
      <c r="G97" s="137"/>
      <c r="H97" s="137"/>
      <c r="I97" s="137"/>
      <c r="J97" s="137"/>
      <c r="K97" s="137"/>
      <c r="L97" s="148"/>
      <c r="M97" s="137"/>
    </row>
  </sheetData>
  <mergeCells count="4">
    <mergeCell ref="G5:I5"/>
    <mergeCell ref="K5:M5"/>
    <mergeCell ref="G53:I53"/>
    <mergeCell ref="K53:M53"/>
  </mergeCells>
  <pageMargins left="0.8" right="0.5" top="0.5" bottom="0.6" header="0.49" footer="0.4"/>
  <pageSetup paperSize="9" scale="93" firstPageNumber="8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2-3</vt:lpstr>
      <vt:lpstr>4-5 (3 month)</vt:lpstr>
      <vt:lpstr>6</vt:lpstr>
      <vt:lpstr>7</vt:lpstr>
      <vt:lpstr>8-9</vt:lpstr>
      <vt:lpstr>'2-3'!Print_Area</vt:lpstr>
      <vt:lpstr>'4-5 (3 month)'!Print_Area</vt:lpstr>
      <vt:lpstr>'6'!Print_Area</vt:lpstr>
      <vt:lpstr>'7'!Print_Area</vt:lpstr>
      <vt:lpstr>'8-9'!Print_Area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</dc:creator>
  <cp:lastModifiedBy>Management Accountant</cp:lastModifiedBy>
  <cp:lastPrinted>2024-05-13T02:02:17Z</cp:lastPrinted>
  <dcterms:created xsi:type="dcterms:W3CDTF">2022-09-05T07:56:29Z</dcterms:created>
  <dcterms:modified xsi:type="dcterms:W3CDTF">2024-05-13T06:17:41Z</dcterms:modified>
</cp:coreProperties>
</file>