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G:\Data\ACCOUNT\YEAREND\Year25\Q4 2025\ELCID file 31 Dec 2025\"/>
    </mc:Choice>
  </mc:AlternateContent>
  <xr:revisionPtr revIDLastSave="0" documentId="13_ncr:1_{0040C704-37EB-4C84-B8E3-B790C54ECD29}" xr6:coauthVersionLast="47" xr6:coauthVersionMax="47" xr10:uidLastSave="{00000000-0000-0000-0000-000000000000}"/>
  <bookViews>
    <workbookView xWindow="1875" yWindow="75" windowWidth="19935" windowHeight="15030" tabRatio="635" xr2:uid="{00000000-000D-0000-FFFF-FFFF00000000}"/>
  </bookViews>
  <sheets>
    <sheet name="Eng5-6" sheetId="1" r:id="rId1"/>
    <sheet name="ENG7-8" sheetId="2" r:id="rId2"/>
    <sheet name="ENG_conso9" sheetId="3" r:id="rId3"/>
    <sheet name="ENG10" sheetId="4" r:id="rId4"/>
    <sheet name="Eng 11-12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0" roundtripDataChecksum="//oz4iVFTbhxAVjFfnCO4DPgEU3Y8ELFzgYAgTmrGhY="/>
    </ext>
  </extLst>
</workbook>
</file>

<file path=xl/calcChain.xml><?xml version="1.0" encoding="utf-8"?>
<calcChain xmlns="http://schemas.openxmlformats.org/spreadsheetml/2006/main">
  <c r="T26" i="3" l="1"/>
  <c r="T25" i="3"/>
  <c r="G83" i="2" l="1"/>
  <c r="K83" i="2"/>
  <c r="P23" i="4" l="1"/>
  <c r="N23" i="4"/>
  <c r="L23" i="4"/>
  <c r="J23" i="4"/>
  <c r="H23" i="4"/>
  <c r="R21" i="4"/>
  <c r="R20" i="4"/>
  <c r="R19" i="4"/>
  <c r="V28" i="3"/>
  <c r="R28" i="3"/>
  <c r="P28" i="3"/>
  <c r="N28" i="3"/>
  <c r="L28" i="3"/>
  <c r="J28" i="3"/>
  <c r="H28" i="3"/>
  <c r="X26" i="3"/>
  <c r="X25" i="3"/>
  <c r="T24" i="3"/>
  <c r="T28" i="3" s="1"/>
  <c r="M89" i="5"/>
  <c r="M81" i="5"/>
  <c r="M26" i="5"/>
  <c r="M38" i="5" s="1"/>
  <c r="M41" i="5" s="1"/>
  <c r="I89" i="5"/>
  <c r="I81" i="5"/>
  <c r="I26" i="5"/>
  <c r="I38" i="5" s="1"/>
  <c r="I41" i="5" s="1"/>
  <c r="I91" i="5" s="1"/>
  <c r="I96" i="5" s="1"/>
  <c r="M83" i="2"/>
  <c r="M72" i="2"/>
  <c r="M46" i="2"/>
  <c r="M38" i="2"/>
  <c r="M14" i="2"/>
  <c r="M25" i="2" s="1"/>
  <c r="M28" i="2" s="1"/>
  <c r="I83" i="2"/>
  <c r="I46" i="2"/>
  <c r="I38" i="2"/>
  <c r="I14" i="2"/>
  <c r="I25" i="2" s="1"/>
  <c r="I28" i="2" s="1"/>
  <c r="M104" i="1"/>
  <c r="M107" i="1" s="1"/>
  <c r="M82" i="1"/>
  <c r="M75" i="1"/>
  <c r="M36" i="1"/>
  <c r="M24" i="1"/>
  <c r="I104" i="1"/>
  <c r="I107" i="1" s="1"/>
  <c r="I82" i="1"/>
  <c r="I75" i="1"/>
  <c r="I36" i="1"/>
  <c r="I24" i="1"/>
  <c r="K24" i="1"/>
  <c r="G104" i="1"/>
  <c r="G82" i="1"/>
  <c r="G38" i="2"/>
  <c r="K38" i="2"/>
  <c r="K46" i="2"/>
  <c r="G46" i="2"/>
  <c r="M91" i="5" l="1"/>
  <c r="M96" i="5" s="1"/>
  <c r="I49" i="2"/>
  <c r="I52" i="2" s="1"/>
  <c r="I79" i="2" s="1"/>
  <c r="M49" i="2"/>
  <c r="M52" i="2" s="1"/>
  <c r="M79" i="2" s="1"/>
  <c r="R23" i="4"/>
  <c r="I84" i="1"/>
  <c r="I109" i="1" s="1"/>
  <c r="M84" i="1"/>
  <c r="M109" i="1" s="1"/>
  <c r="I38" i="1"/>
  <c r="M38" i="1"/>
  <c r="X24" i="3"/>
  <c r="X28" i="3" s="1"/>
  <c r="I72" i="2"/>
  <c r="K49" i="2"/>
  <c r="G49" i="2"/>
  <c r="R12" i="4"/>
  <c r="T17" i="3"/>
  <c r="X17" i="3" s="1"/>
  <c r="K89" i="5"/>
  <c r="G89" i="5"/>
  <c r="K81" i="5"/>
  <c r="G81" i="5"/>
  <c r="A3" i="5"/>
  <c r="A57" i="5" s="1"/>
  <c r="R13" i="4"/>
  <c r="J16" i="4"/>
  <c r="N16" i="4"/>
  <c r="L16" i="4"/>
  <c r="H16" i="4"/>
  <c r="T19" i="3"/>
  <c r="X19" i="3" s="1"/>
  <c r="T18" i="3"/>
  <c r="X18" i="3" s="1"/>
  <c r="R21" i="3"/>
  <c r="N21" i="3"/>
  <c r="L21" i="3"/>
  <c r="J21" i="3"/>
  <c r="H21" i="3"/>
  <c r="V21" i="3"/>
  <c r="P21" i="3"/>
  <c r="A3" i="3"/>
  <c r="A3" i="4" s="1"/>
  <c r="A60" i="2"/>
  <c r="A58" i="2"/>
  <c r="K14" i="2"/>
  <c r="K25" i="2" s="1"/>
  <c r="G14" i="2"/>
  <c r="G25" i="2" s="1"/>
  <c r="A111" i="1"/>
  <c r="K104" i="1"/>
  <c r="K107" i="1" s="1"/>
  <c r="G107" i="1"/>
  <c r="K82" i="1"/>
  <c r="K75" i="1"/>
  <c r="G75" i="1"/>
  <c r="A56" i="1"/>
  <c r="K36" i="1"/>
  <c r="G36" i="1"/>
  <c r="G24" i="1"/>
  <c r="A57" i="2" l="1"/>
  <c r="A34" i="3"/>
  <c r="G38" i="1"/>
  <c r="X21" i="3"/>
  <c r="G84" i="1"/>
  <c r="G109" i="1" s="1"/>
  <c r="K84" i="1"/>
  <c r="K109" i="1" s="1"/>
  <c r="K38" i="1"/>
  <c r="G28" i="2"/>
  <c r="G26" i="5"/>
  <c r="G38" i="5" s="1"/>
  <c r="G41" i="5" s="1"/>
  <c r="G91" i="5" s="1"/>
  <c r="G96" i="5" s="1"/>
  <c r="K26" i="5"/>
  <c r="K38" i="5" s="1"/>
  <c r="K41" i="5" s="1"/>
  <c r="K91" i="5" s="1"/>
  <c r="K96" i="5" s="1"/>
  <c r="K28" i="2"/>
  <c r="K52" i="2" s="1"/>
  <c r="A117" i="2"/>
  <c r="A33" i="4"/>
  <c r="A54" i="5"/>
  <c r="A108" i="5" s="1"/>
  <c r="T21" i="3" l="1"/>
  <c r="G72" i="2"/>
  <c r="G52" i="2"/>
  <c r="G79" i="2" s="1"/>
  <c r="K72" i="2" l="1"/>
  <c r="K79" i="2"/>
  <c r="P16" i="4" l="1"/>
  <c r="R14" i="4"/>
  <c r="R16" i="4" s="1"/>
</calcChain>
</file>

<file path=xl/sharedStrings.xml><?xml version="1.0" encoding="utf-8"?>
<sst xmlns="http://schemas.openxmlformats.org/spreadsheetml/2006/main" count="331" uniqueCount="195">
  <si>
    <t>Univanich Palm Oil Public Company Limited</t>
  </si>
  <si>
    <t>Statement of Financial Position</t>
  </si>
  <si>
    <t>Consolidated</t>
  </si>
  <si>
    <t>Separate</t>
  </si>
  <si>
    <t xml:space="preserve"> financial statements</t>
  </si>
  <si>
    <t>2024</t>
  </si>
  <si>
    <t>Notes</t>
  </si>
  <si>
    <t>Baht</t>
  </si>
  <si>
    <t>Assets</t>
  </si>
  <si>
    <t>Current assets</t>
  </si>
  <si>
    <t>Cash and cash equivalents</t>
  </si>
  <si>
    <t>Financial asset measured at amortised cost</t>
  </si>
  <si>
    <t>Trade and other current receivables, net</t>
  </si>
  <si>
    <t>Inventories, net</t>
  </si>
  <si>
    <t>Biological assets</t>
  </si>
  <si>
    <t>Other current assets</t>
  </si>
  <si>
    <t>Total current assets</t>
  </si>
  <si>
    <t>Non-current assets</t>
  </si>
  <si>
    <t>Investment in subsidiaries</t>
  </si>
  <si>
    <t>Property, plant and equipment, net</t>
  </si>
  <si>
    <t>Intangible assets, net</t>
  </si>
  <si>
    <t>Right-of-use assets, net</t>
  </si>
  <si>
    <t>Deferred tax assets, net</t>
  </si>
  <si>
    <t>Other non-current assets</t>
  </si>
  <si>
    <t>Total non-current assets</t>
  </si>
  <si>
    <t>Total assets</t>
  </si>
  <si>
    <t>Director    ……………………………………………………</t>
  </si>
  <si>
    <t xml:space="preserve">                  (                                                                             )</t>
  </si>
  <si>
    <t>The accompanying notes are an integral part of these consolidated and separate financial statements.</t>
  </si>
  <si>
    <r>
      <t xml:space="preserve">Statement of Financial Position </t>
    </r>
    <r>
      <rPr>
        <sz val="9"/>
        <color theme="1"/>
        <rFont val="Arial"/>
        <family val="2"/>
      </rPr>
      <t>(continued)</t>
    </r>
  </si>
  <si>
    <t>Liabilities and equity</t>
  </si>
  <si>
    <t>Current liabilities</t>
  </si>
  <si>
    <t>Trade and other current payables</t>
  </si>
  <si>
    <t xml:space="preserve">Current portion of long-term loans from </t>
  </si>
  <si>
    <t>a financial institution</t>
  </si>
  <si>
    <t>Derivatives liabilities</t>
  </si>
  <si>
    <t>Other current liabilities</t>
  </si>
  <si>
    <t>Total current liabilities</t>
  </si>
  <si>
    <t>Non-current liabilities</t>
  </si>
  <si>
    <t>Long-term loans from a financial institution</t>
  </si>
  <si>
    <t>Employee benefit obligations</t>
  </si>
  <si>
    <t>Total non-current liabilities</t>
  </si>
  <si>
    <t>Total liabilities</t>
  </si>
  <si>
    <t xml:space="preserve">Equity </t>
  </si>
  <si>
    <t>Share capital</t>
  </si>
  <si>
    <t>Registered share capital</t>
  </si>
  <si>
    <t xml:space="preserve">940,000,000 ordinary shares  </t>
  </si>
  <si>
    <t>at par value of Baht 0.50 each</t>
  </si>
  <si>
    <t>Issued and paid-up share capital</t>
  </si>
  <si>
    <t>940,000,000 ordinary shares</t>
  </si>
  <si>
    <t>paid-up of Baht 0.50 each</t>
  </si>
  <si>
    <t>Premium on share capital</t>
  </si>
  <si>
    <t>Retained earnings</t>
  </si>
  <si>
    <t>Appropriated - legal reserve</t>
  </si>
  <si>
    <t>Appropriated - general reserve</t>
  </si>
  <si>
    <t>Unappropriated</t>
  </si>
  <si>
    <t>Other components of equity</t>
  </si>
  <si>
    <t xml:space="preserve">Total equity attributable to the owners </t>
  </si>
  <si>
    <t>of the Company</t>
  </si>
  <si>
    <t>Non-controlling interests</t>
  </si>
  <si>
    <t>Total equity</t>
  </si>
  <si>
    <t>Total liabilities and equity</t>
  </si>
  <si>
    <t>Statement of Comprehensive Income</t>
  </si>
  <si>
    <t>financial statements</t>
  </si>
  <si>
    <t xml:space="preserve">Sales of goods </t>
  </si>
  <si>
    <t>Cost of sales</t>
  </si>
  <si>
    <t>Gross profit</t>
  </si>
  <si>
    <t>Other income</t>
  </si>
  <si>
    <t>Gains (losses) on fair value remeasurement</t>
  </si>
  <si>
    <t>of biological assets</t>
  </si>
  <si>
    <t>Selling expenses and distribution costs</t>
  </si>
  <si>
    <t>Administrative expenses</t>
  </si>
  <si>
    <t>Expected credit losses</t>
  </si>
  <si>
    <t>Gains (losses) on exchange rates, net</t>
  </si>
  <si>
    <t>Finance cost</t>
  </si>
  <si>
    <t xml:space="preserve">Profit before income tax </t>
  </si>
  <si>
    <t xml:space="preserve">Income tax </t>
  </si>
  <si>
    <t>Profit for the year</t>
  </si>
  <si>
    <t>Other comprehensive income</t>
  </si>
  <si>
    <t xml:space="preserve">Item that will not be reclassified subsequently </t>
  </si>
  <si>
    <t>to profit or loss</t>
  </si>
  <si>
    <t>-</t>
  </si>
  <si>
    <t xml:space="preserve">Remeasurement of post-employment </t>
  </si>
  <si>
    <t>benefit obligations</t>
  </si>
  <si>
    <t xml:space="preserve">Income tax relating on item that will not be </t>
  </si>
  <si>
    <t xml:space="preserve"> reclassified subsequently to profit or loss</t>
  </si>
  <si>
    <t>Total item that will not be reclassified subsequently</t>
  </si>
  <si>
    <t xml:space="preserve">Item that will be reclassified subsequently </t>
  </si>
  <si>
    <t>- Currency translation differences on</t>
  </si>
  <si>
    <t xml:space="preserve">Total item that will be reclassified subsequently </t>
  </si>
  <si>
    <t>for the year, net of tax</t>
  </si>
  <si>
    <t>Total comprehensive income for the year</t>
  </si>
  <si>
    <r>
      <t xml:space="preserve">Statement of Comprehensive Income </t>
    </r>
    <r>
      <rPr>
        <sz val="9"/>
        <color theme="1"/>
        <rFont val="Arial"/>
        <family val="2"/>
      </rPr>
      <t>(continued)</t>
    </r>
  </si>
  <si>
    <t>Profit attributable to:</t>
  </si>
  <si>
    <t>Owners of the Company</t>
  </si>
  <si>
    <t xml:space="preserve">Total comprehensive income </t>
  </si>
  <si>
    <t>attributable to:</t>
  </si>
  <si>
    <t>Earnings per share - owners of the Company</t>
  </si>
  <si>
    <t>Basic earnings per share</t>
  </si>
  <si>
    <t>Statement of Changes in Equity</t>
  </si>
  <si>
    <t>Consolidated financial statements</t>
  </si>
  <si>
    <t>Attributable to owners of the Company</t>
  </si>
  <si>
    <t>Other components</t>
  </si>
  <si>
    <t>of equity</t>
  </si>
  <si>
    <t>Other comprehensive</t>
  </si>
  <si>
    <t xml:space="preserve"> income</t>
  </si>
  <si>
    <t>Issued</t>
  </si>
  <si>
    <t>Currency translation</t>
  </si>
  <si>
    <t>and paid-up</t>
  </si>
  <si>
    <t>Premium on</t>
  </si>
  <si>
    <t>Appropriated</t>
  </si>
  <si>
    <t>differences on</t>
  </si>
  <si>
    <t>Total owners</t>
  </si>
  <si>
    <t>Non-controlling</t>
  </si>
  <si>
    <t>Total</t>
  </si>
  <si>
    <t xml:space="preserve"> share capital</t>
  </si>
  <si>
    <t>Legal reserve</t>
  </si>
  <si>
    <t>General reserve</t>
  </si>
  <si>
    <t>financial statement</t>
  </si>
  <si>
    <t>interests</t>
  </si>
  <si>
    <t>equity</t>
  </si>
  <si>
    <t>Note</t>
  </si>
  <si>
    <t>Dividend paid</t>
  </si>
  <si>
    <t>Opening balance as at 1 January 2024</t>
  </si>
  <si>
    <t>Closing balance as at 31 December 2024</t>
  </si>
  <si>
    <r>
      <t xml:space="preserve">Statement of Changes in Equity </t>
    </r>
    <r>
      <rPr>
        <sz val="9"/>
        <color theme="1"/>
        <rFont val="Arial"/>
        <family val="2"/>
      </rPr>
      <t>(continued)</t>
    </r>
  </si>
  <si>
    <t>Separate financial statements</t>
  </si>
  <si>
    <t>Statement of Cash Flows</t>
  </si>
  <si>
    <t xml:space="preserve">financial statements </t>
  </si>
  <si>
    <t>Cash flows from operating activities</t>
  </si>
  <si>
    <t>Adjustments for:</t>
  </si>
  <si>
    <t>(Gains) losses on change in fair value</t>
  </si>
  <si>
    <t>Depreciation and amortisation</t>
  </si>
  <si>
    <t>of property, plant and equipment</t>
  </si>
  <si>
    <t xml:space="preserve">Unrealised (gains) losses on exchange rate </t>
  </si>
  <si>
    <t>Interest income</t>
  </si>
  <si>
    <t>Cash flows before changes in working capital</t>
  </si>
  <si>
    <t>Changes in working capital:</t>
  </si>
  <si>
    <t>- Trade and other current receivables</t>
  </si>
  <si>
    <t>- Inventories</t>
  </si>
  <si>
    <t>- Biological assets</t>
  </si>
  <si>
    <t>- Other current assets</t>
  </si>
  <si>
    <t>- Other non-current assets</t>
  </si>
  <si>
    <t>- Trade and other current payables</t>
  </si>
  <si>
    <t>- Contract liabilities</t>
  </si>
  <si>
    <t>- Other current liabilities</t>
  </si>
  <si>
    <t>- Cash payment for employee benefit obligations</t>
  </si>
  <si>
    <t>Cash generated from operations</t>
  </si>
  <si>
    <t>Income tax paid</t>
  </si>
  <si>
    <t>Net cash generated from operating activities</t>
  </si>
  <si>
    <r>
      <t>Statement of Cash Flows</t>
    </r>
    <r>
      <rPr>
        <sz val="9"/>
        <color theme="1"/>
        <rFont val="Arial"/>
        <family val="2"/>
      </rPr>
      <t xml:space="preserve"> (continued)</t>
    </r>
  </si>
  <si>
    <t>Cash flows from investing activities</t>
  </si>
  <si>
    <t>Payment for financial asset measured</t>
  </si>
  <si>
    <t>at amortised cost</t>
  </si>
  <si>
    <t xml:space="preserve">Proceeds from redemption of </t>
  </si>
  <si>
    <t>financial asset measured at amortised cost</t>
  </si>
  <si>
    <t xml:space="preserve">Payment for purchases of property, </t>
  </si>
  <si>
    <t>plant and equipment</t>
  </si>
  <si>
    <t xml:space="preserve">Proceeds from disposals of property, </t>
  </si>
  <si>
    <t>Payment for advance of purchase fixed assets</t>
  </si>
  <si>
    <t>Proceeds from settlement of</t>
  </si>
  <si>
    <t>loans to contractors</t>
  </si>
  <si>
    <t>Interest received</t>
  </si>
  <si>
    <t>Net cash used in investing activities</t>
  </si>
  <si>
    <t>Cash flows from financing activities</t>
  </si>
  <si>
    <t>Repayment on loans from a financial institution</t>
  </si>
  <si>
    <t>Dividend paid to non-controlling interest</t>
  </si>
  <si>
    <t>Interest paid</t>
  </si>
  <si>
    <t>Net cash used in financing activities</t>
  </si>
  <si>
    <t xml:space="preserve">Cash and cash equivalents at </t>
  </si>
  <si>
    <t>the beginning of the year</t>
  </si>
  <si>
    <t>Exchange gains on cash and cash equivalents</t>
  </si>
  <si>
    <t>Cash and cash equivalents at the end of the year</t>
  </si>
  <si>
    <t>Non-cash transaction</t>
  </si>
  <si>
    <t>Purchases of property, plant</t>
  </si>
  <si>
    <t>and equipment on payable</t>
  </si>
  <si>
    <t>to a subsidiary</t>
  </si>
  <si>
    <t>As at 31 December 2025</t>
  </si>
  <si>
    <t>2025</t>
  </si>
  <si>
    <t>For the year ended 31 December 2025</t>
  </si>
  <si>
    <t>Opening balance as at 1 January 2025</t>
  </si>
  <si>
    <t>Closing balance as at 31 December 2025</t>
  </si>
  <si>
    <t>Dividend payments</t>
  </si>
  <si>
    <t>Derivatives assets</t>
  </si>
  <si>
    <t>28 c)</t>
  </si>
  <si>
    <t>Current contract liabilities</t>
  </si>
  <si>
    <t>Current corporate income tax payables</t>
  </si>
  <si>
    <t>Current portion of long-term loan</t>
  </si>
  <si>
    <t>Long-term loan to a subsidiary</t>
  </si>
  <si>
    <t>Payment for purchases of intangible asset</t>
  </si>
  <si>
    <t>Proceeds from loan to a subsidiary</t>
  </si>
  <si>
    <t>Fair value (gains) losses on derivatives</t>
  </si>
  <si>
    <t>Net increase (decrease) in cash and cash equivalents</t>
  </si>
  <si>
    <t>Fair value gains (losses) on derivatives, net</t>
  </si>
  <si>
    <t>Gains on disposal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</si>
</sst>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#,##0;\(#,##0\)"/>
    <numFmt numFmtId="166" formatCode="#,##0;\(#,##0\);\-"/>
    <numFmt numFmtId="167" formatCode="_(* #,##0_);_(* \(#,##0\);_(* &quot;-&quot;??_);_(@_)"/>
    <numFmt numFmtId="168" formatCode="#,##0.00;\(#,##0.00\)"/>
  </numFmts>
  <fonts count="13" x14ac:knownFonts="1">
    <font>
      <sz val="11"/>
      <color theme="1"/>
      <name val="Calibri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4"/>
      <color rgb="FF000000"/>
      <name val="Calibri"/>
      <family val="2"/>
      <scheme val="minor"/>
    </font>
    <font>
      <sz val="14"/>
      <name val="Cord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1" fillId="0" borderId="1"/>
    <xf numFmtId="164" fontId="12" fillId="0" borderId="1" applyFont="0" applyFill="0" applyBorder="0" applyAlignment="0" applyProtection="0"/>
    <xf numFmtId="0" fontId="12" fillId="0" borderId="1"/>
  </cellStyleXfs>
  <cellXfs count="109">
    <xf numFmtId="0" fontId="0" fillId="0" borderId="0" xfId="0"/>
    <xf numFmtId="165" fontId="1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0" fontId="5" fillId="0" borderId="0" xfId="0" applyFont="1"/>
    <xf numFmtId="165" fontId="1" fillId="0" borderId="2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6" fontId="1" fillId="0" borderId="0" xfId="0" quotePrefix="1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5" fontId="1" fillId="0" borderId="2" xfId="0" applyNumberFormat="1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vertical="center"/>
    </xf>
    <xf numFmtId="166" fontId="2" fillId="0" borderId="2" xfId="0" applyNumberFormat="1" applyFont="1" applyBorder="1" applyAlignment="1">
      <alignment vertical="center"/>
    </xf>
    <xf numFmtId="165" fontId="1" fillId="0" borderId="0" xfId="0" applyNumberFormat="1" applyFont="1" applyAlignment="1">
      <alignment horizontal="left" vertical="center"/>
    </xf>
    <xf numFmtId="166" fontId="2" fillId="0" borderId="3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horizontal="right" vertical="center"/>
    </xf>
    <xf numFmtId="166" fontId="2" fillId="0" borderId="3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5" fontId="2" fillId="0" borderId="2" xfId="0" applyNumberFormat="1" applyFont="1" applyBorder="1" applyAlignment="1">
      <alignment horizontal="right" vertical="center"/>
    </xf>
    <xf numFmtId="167" fontId="2" fillId="0" borderId="2" xfId="0" applyNumberFormat="1" applyFont="1" applyBorder="1" applyAlignment="1">
      <alignment horizontal="right" vertical="center"/>
    </xf>
    <xf numFmtId="168" fontId="2" fillId="0" borderId="0" xfId="0" applyNumberFormat="1" applyFont="1" applyAlignment="1">
      <alignment horizontal="right" vertical="center"/>
    </xf>
    <xf numFmtId="165" fontId="1" fillId="0" borderId="2" xfId="0" applyNumberFormat="1" applyFont="1" applyBorder="1" applyAlignment="1">
      <alignment horizontal="right" vertical="center"/>
    </xf>
    <xf numFmtId="168" fontId="2" fillId="0" borderId="1" xfId="0" applyNumberFormat="1" applyFont="1" applyBorder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horizontal="right" vertical="center"/>
    </xf>
    <xf numFmtId="165" fontId="8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6" fontId="2" fillId="0" borderId="6" xfId="0" applyNumberFormat="1" applyFont="1" applyBorder="1" applyAlignment="1">
      <alignment horizontal="right" vertical="center"/>
    </xf>
    <xf numFmtId="165" fontId="2" fillId="0" borderId="0" xfId="0" quotePrefix="1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2" fillId="0" borderId="3" xfId="0" applyNumberFormat="1" applyFont="1" applyBorder="1" applyAlignment="1">
      <alignment vertical="center"/>
    </xf>
    <xf numFmtId="165" fontId="2" fillId="0" borderId="3" xfId="0" applyNumberFormat="1" applyFont="1" applyBorder="1" applyAlignment="1">
      <alignment horizontal="right" vertical="center"/>
    </xf>
    <xf numFmtId="168" fontId="2" fillId="0" borderId="2" xfId="0" applyNumberFormat="1" applyFont="1" applyBorder="1" applyAlignment="1">
      <alignment horizontal="right" vertical="center"/>
    </xf>
    <xf numFmtId="168" fontId="2" fillId="0" borderId="3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0" fontId="6" fillId="0" borderId="0" xfId="0" applyFont="1"/>
    <xf numFmtId="165" fontId="7" fillId="0" borderId="2" xfId="0" applyNumberFormat="1" applyFont="1" applyBorder="1" applyAlignment="1">
      <alignment vertical="center"/>
    </xf>
    <xf numFmtId="165" fontId="8" fillId="0" borderId="2" xfId="0" applyNumberFormat="1" applyFont="1" applyBorder="1" applyAlignment="1">
      <alignment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right" vertical="center"/>
    </xf>
    <xf numFmtId="165" fontId="9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/>
    <xf numFmtId="0" fontId="9" fillId="0" borderId="1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66" fontId="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66" fontId="4" fillId="0" borderId="3" xfId="0" applyNumberFormat="1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66" fontId="2" fillId="0" borderId="0" xfId="0" applyNumberFormat="1" applyFont="1" applyAlignment="1">
      <alignment vertical="center"/>
    </xf>
    <xf numFmtId="0" fontId="2" fillId="0" borderId="0" xfId="0" applyFont="1"/>
    <xf numFmtId="165" fontId="1" fillId="0" borderId="1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 wrapText="1"/>
    </xf>
    <xf numFmtId="0" fontId="6" fillId="0" borderId="2" xfId="0" applyFont="1" applyBorder="1"/>
    <xf numFmtId="166" fontId="1" fillId="0" borderId="0" xfId="0" applyNumberFormat="1" applyFont="1" applyAlignment="1">
      <alignment horizontal="center" vertical="center"/>
    </xf>
    <xf numFmtId="0" fontId="5" fillId="0" borderId="0" xfId="0" applyFont="1"/>
    <xf numFmtId="166" fontId="1" fillId="0" borderId="2" xfId="0" applyNumberFormat="1" applyFont="1" applyBorder="1" applyAlignment="1">
      <alignment horizontal="center" vertical="center"/>
    </xf>
    <xf numFmtId="166" fontId="1" fillId="0" borderId="2" xfId="0" quotePrefix="1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168" fontId="1" fillId="0" borderId="2" xfId="0" applyNumberFormat="1" applyFont="1" applyBorder="1" applyAlignment="1">
      <alignment horizontal="center" vertical="center"/>
    </xf>
    <xf numFmtId="168" fontId="1" fillId="0" borderId="0" xfId="0" quotePrefix="1" applyNumberFormat="1" applyFont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0" borderId="2" xfId="0" applyFont="1" applyBorder="1"/>
    <xf numFmtId="0" fontId="9" fillId="0" borderId="4" xfId="0" applyFont="1" applyBorder="1" applyAlignment="1">
      <alignment horizontal="center" vertical="center"/>
    </xf>
    <xf numFmtId="0" fontId="4" fillId="0" borderId="4" xfId="0" applyFont="1" applyBorder="1"/>
    <xf numFmtId="165" fontId="10" fillId="0" borderId="2" xfId="0" applyNumberFormat="1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6" fillId="0" borderId="4" xfId="0" applyFont="1" applyBorder="1"/>
    <xf numFmtId="0" fontId="1" fillId="0" borderId="0" xfId="0" applyFont="1" applyAlignment="1">
      <alignment horizontal="center" vertical="center"/>
    </xf>
    <xf numFmtId="0" fontId="8" fillId="0" borderId="2" xfId="0" applyFont="1" applyBorder="1"/>
    <xf numFmtId="165" fontId="1" fillId="0" borderId="0" xfId="0" applyNumberFormat="1" applyFont="1" applyAlignment="1">
      <alignment horizontal="center" vertical="center" wrapText="1"/>
    </xf>
    <xf numFmtId="0" fontId="2" fillId="0" borderId="0" xfId="0" applyFont="1"/>
    <xf numFmtId="165" fontId="1" fillId="0" borderId="2" xfId="0" quotePrefix="1" applyNumberFormat="1" applyFont="1" applyBorder="1" applyAlignment="1">
      <alignment horizontal="center" vertical="center" wrapText="1"/>
    </xf>
  </cellXfs>
  <cellStyles count="4">
    <cellStyle name="Comma 4 2" xfId="2" xr:uid="{E10238C0-ADBA-41FE-8A8A-9BC5948BD446}"/>
    <cellStyle name="Normal" xfId="0" builtinId="0"/>
    <cellStyle name="Normal 2" xfId="1" xr:uid="{8F781FD6-9ACA-4251-8444-633BC58E81B9}"/>
    <cellStyle name="Normal 39" xfId="3" xr:uid="{34528E7E-1C34-46E5-BCFF-EB947DC257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1"/>
  <sheetViews>
    <sheetView tabSelected="1" zoomScale="110" zoomScaleNormal="110" zoomScaleSheetLayoutView="100" workbookViewId="0"/>
  </sheetViews>
  <sheetFormatPr defaultColWidth="14.42578125" defaultRowHeight="15" customHeight="1" x14ac:dyDescent="0.2"/>
  <cols>
    <col min="1" max="3" width="1.5703125" style="5" customWidth="1"/>
    <col min="4" max="4" width="31.85546875" style="5" customWidth="1"/>
    <col min="5" max="5" width="5.28515625" style="5" customWidth="1"/>
    <col min="6" max="6" width="0.7109375" style="5" customWidth="1"/>
    <col min="7" max="7" width="12.7109375" style="5" customWidth="1"/>
    <col min="8" max="8" width="0.7109375" style="5" customWidth="1"/>
    <col min="9" max="9" width="12.28515625" style="5" customWidth="1"/>
    <col min="10" max="10" width="0.7109375" style="5" customWidth="1"/>
    <col min="11" max="11" width="12.28515625" style="5" customWidth="1"/>
    <col min="12" max="12" width="0.7109375" style="5" customWidth="1"/>
    <col min="13" max="13" width="12.28515625" style="5" customWidth="1"/>
    <col min="14" max="16384" width="14.42578125" style="5"/>
  </cols>
  <sheetData>
    <row r="1" spans="1:13" ht="15.75" customHeight="1" x14ac:dyDescent="0.2">
      <c r="A1" s="1" t="s">
        <v>0</v>
      </c>
      <c r="B1" s="2"/>
      <c r="C1" s="2"/>
      <c r="D1" s="2"/>
      <c r="E1" s="3"/>
      <c r="F1" s="2"/>
      <c r="G1" s="4"/>
      <c r="H1" s="4"/>
      <c r="I1" s="4"/>
      <c r="J1" s="4"/>
      <c r="K1" s="4"/>
      <c r="L1" s="4"/>
      <c r="M1" s="4"/>
    </row>
    <row r="2" spans="1:13" ht="15.75" customHeight="1" x14ac:dyDescent="0.2">
      <c r="A2" s="1" t="s">
        <v>1</v>
      </c>
      <c r="B2" s="2"/>
      <c r="C2" s="2"/>
      <c r="D2" s="2"/>
      <c r="E2" s="3"/>
      <c r="F2" s="2"/>
      <c r="G2" s="4"/>
      <c r="H2" s="4"/>
      <c r="I2" s="4"/>
      <c r="J2" s="4"/>
      <c r="K2" s="4"/>
      <c r="L2" s="4"/>
      <c r="M2" s="4"/>
    </row>
    <row r="3" spans="1:13" ht="15.75" customHeight="1" x14ac:dyDescent="0.2">
      <c r="A3" s="6" t="s">
        <v>177</v>
      </c>
      <c r="B3" s="7"/>
      <c r="C3" s="7"/>
      <c r="D3" s="7"/>
      <c r="E3" s="8"/>
      <c r="F3" s="7"/>
      <c r="G3" s="9"/>
      <c r="H3" s="9"/>
      <c r="I3" s="9"/>
      <c r="J3" s="9"/>
      <c r="K3" s="9"/>
      <c r="L3" s="9"/>
      <c r="M3" s="9"/>
    </row>
    <row r="4" spans="1:13" ht="15.75" customHeight="1" x14ac:dyDescent="0.2">
      <c r="A4" s="1"/>
      <c r="B4" s="2"/>
      <c r="C4" s="2"/>
      <c r="D4" s="2"/>
      <c r="E4" s="3"/>
      <c r="F4" s="2"/>
      <c r="G4" s="4"/>
      <c r="H4" s="4"/>
      <c r="I4" s="4"/>
      <c r="J4" s="4"/>
      <c r="K4" s="4"/>
      <c r="L4" s="4"/>
      <c r="M4" s="4"/>
    </row>
    <row r="5" spans="1:13" ht="15.75" customHeight="1" x14ac:dyDescent="0.2">
      <c r="A5" s="1"/>
      <c r="B5" s="2"/>
      <c r="C5" s="2"/>
      <c r="D5" s="2"/>
      <c r="E5" s="3"/>
      <c r="F5" s="2"/>
      <c r="G5" s="4"/>
      <c r="H5" s="4"/>
      <c r="I5" s="4"/>
      <c r="J5" s="4"/>
      <c r="K5" s="4"/>
      <c r="L5" s="4"/>
      <c r="M5" s="4"/>
    </row>
    <row r="6" spans="1:13" ht="15.75" customHeight="1" x14ac:dyDescent="0.2">
      <c r="A6" s="2"/>
      <c r="B6" s="2"/>
      <c r="C6" s="2"/>
      <c r="D6" s="3"/>
      <c r="E6" s="3"/>
      <c r="F6" s="2"/>
      <c r="G6" s="89" t="s">
        <v>2</v>
      </c>
      <c r="H6" s="90"/>
      <c r="I6" s="90"/>
      <c r="J6" s="10"/>
      <c r="K6" s="89" t="s">
        <v>3</v>
      </c>
      <c r="L6" s="90"/>
      <c r="M6" s="90"/>
    </row>
    <row r="7" spans="1:13" ht="15.75" customHeight="1" x14ac:dyDescent="0.2">
      <c r="A7" s="2"/>
      <c r="B7" s="2"/>
      <c r="C7" s="2"/>
      <c r="D7" s="2"/>
      <c r="E7" s="3"/>
      <c r="F7" s="2"/>
      <c r="G7" s="92" t="s">
        <v>4</v>
      </c>
      <c r="H7" s="88"/>
      <c r="I7" s="88"/>
      <c r="J7" s="10"/>
      <c r="K7" s="91" t="s">
        <v>4</v>
      </c>
      <c r="L7" s="88"/>
      <c r="M7" s="88"/>
    </row>
    <row r="8" spans="1:13" ht="15.75" customHeight="1" x14ac:dyDescent="0.2">
      <c r="A8" s="2"/>
      <c r="B8" s="2"/>
      <c r="C8" s="2"/>
      <c r="D8" s="2"/>
      <c r="E8" s="11"/>
      <c r="F8" s="1"/>
      <c r="G8" s="12" t="s">
        <v>178</v>
      </c>
      <c r="H8" s="13"/>
      <c r="I8" s="12" t="s">
        <v>5</v>
      </c>
      <c r="J8" s="13"/>
      <c r="K8" s="12" t="s">
        <v>178</v>
      </c>
      <c r="L8" s="13"/>
      <c r="M8" s="12" t="s">
        <v>5</v>
      </c>
    </row>
    <row r="9" spans="1:13" ht="15.75" customHeight="1" x14ac:dyDescent="0.2">
      <c r="A9" s="2"/>
      <c r="B9" s="2"/>
      <c r="C9" s="2"/>
      <c r="D9" s="2"/>
      <c r="E9" s="14" t="s">
        <v>6</v>
      </c>
      <c r="F9" s="1"/>
      <c r="G9" s="15" t="s">
        <v>7</v>
      </c>
      <c r="H9" s="13"/>
      <c r="I9" s="15" t="s">
        <v>7</v>
      </c>
      <c r="J9" s="13"/>
      <c r="K9" s="15" t="s">
        <v>7</v>
      </c>
      <c r="L9" s="13"/>
      <c r="M9" s="15" t="s">
        <v>7</v>
      </c>
    </row>
    <row r="10" spans="1:13" ht="15.75" customHeight="1" x14ac:dyDescent="0.2">
      <c r="A10" s="1" t="s">
        <v>8</v>
      </c>
      <c r="B10" s="2"/>
      <c r="C10" s="2"/>
      <c r="D10" s="2"/>
      <c r="E10" s="3"/>
      <c r="F10" s="2"/>
      <c r="G10" s="16"/>
      <c r="H10" s="4"/>
      <c r="I10" s="16"/>
      <c r="J10" s="4"/>
      <c r="K10" s="16"/>
      <c r="L10" s="4"/>
      <c r="M10" s="16"/>
    </row>
    <row r="11" spans="1:13" ht="15.75" customHeight="1" x14ac:dyDescent="0.2">
      <c r="A11" s="1"/>
      <c r="B11" s="2"/>
      <c r="C11" s="2"/>
      <c r="D11" s="2"/>
      <c r="E11" s="3"/>
      <c r="F11" s="2"/>
      <c r="G11" s="16"/>
      <c r="H11" s="4"/>
      <c r="I11" s="16"/>
      <c r="J11" s="4"/>
      <c r="K11" s="16"/>
      <c r="L11" s="4"/>
      <c r="M11" s="16"/>
    </row>
    <row r="12" spans="1:13" ht="15.75" customHeight="1" x14ac:dyDescent="0.2">
      <c r="A12" s="1" t="s">
        <v>9</v>
      </c>
      <c r="B12" s="2"/>
      <c r="C12" s="2"/>
      <c r="D12" s="2"/>
      <c r="E12" s="3"/>
      <c r="F12" s="2"/>
      <c r="G12" s="16"/>
      <c r="H12" s="4"/>
      <c r="I12" s="16"/>
      <c r="J12" s="4"/>
      <c r="K12" s="16"/>
      <c r="L12" s="4"/>
      <c r="M12" s="16"/>
    </row>
    <row r="13" spans="1:13" ht="15.75" customHeight="1" x14ac:dyDescent="0.2">
      <c r="A13" s="1"/>
      <c r="B13" s="2"/>
      <c r="C13" s="2"/>
      <c r="D13" s="2"/>
      <c r="E13" s="3"/>
      <c r="F13" s="2"/>
      <c r="G13" s="16"/>
      <c r="H13" s="4"/>
      <c r="I13" s="16"/>
      <c r="J13" s="4"/>
      <c r="K13" s="16"/>
      <c r="L13" s="4"/>
      <c r="M13" s="16"/>
    </row>
    <row r="14" spans="1:13" ht="15.75" customHeight="1" x14ac:dyDescent="0.2">
      <c r="A14" s="2" t="s">
        <v>10</v>
      </c>
      <c r="B14" s="2"/>
      <c r="C14" s="2"/>
      <c r="D14" s="2"/>
      <c r="E14" s="3">
        <v>9</v>
      </c>
      <c r="F14" s="2"/>
      <c r="G14" s="17">
        <v>1341022726</v>
      </c>
      <c r="H14" s="4"/>
      <c r="I14" s="17">
        <v>694217455</v>
      </c>
      <c r="J14" s="4"/>
      <c r="K14" s="17">
        <v>967458092</v>
      </c>
      <c r="L14" s="4"/>
      <c r="M14" s="17">
        <v>469497968</v>
      </c>
    </row>
    <row r="15" spans="1:13" ht="15.75" customHeight="1" x14ac:dyDescent="0.2">
      <c r="A15" s="2" t="s">
        <v>11</v>
      </c>
      <c r="B15" s="2"/>
      <c r="C15" s="2"/>
      <c r="D15" s="2"/>
      <c r="E15" s="3">
        <v>10</v>
      </c>
      <c r="F15" s="2"/>
      <c r="G15" s="17">
        <v>100000000</v>
      </c>
      <c r="H15" s="4"/>
      <c r="I15" s="17">
        <v>329736655</v>
      </c>
      <c r="J15" s="4"/>
      <c r="K15" s="17">
        <v>100000000</v>
      </c>
      <c r="L15" s="4"/>
      <c r="M15" s="17">
        <v>329736655</v>
      </c>
    </row>
    <row r="16" spans="1:13" ht="15.75" customHeight="1" x14ac:dyDescent="0.2">
      <c r="A16" s="2" t="s">
        <v>12</v>
      </c>
      <c r="B16" s="2"/>
      <c r="C16" s="2"/>
      <c r="D16" s="2"/>
      <c r="E16" s="3">
        <v>11</v>
      </c>
      <c r="F16" s="2"/>
      <c r="G16" s="17">
        <v>445185663</v>
      </c>
      <c r="H16" s="4"/>
      <c r="I16" s="17">
        <v>626258776</v>
      </c>
      <c r="J16" s="4"/>
      <c r="K16" s="17">
        <v>436651913</v>
      </c>
      <c r="L16" s="4"/>
      <c r="M16" s="17">
        <v>624930994</v>
      </c>
    </row>
    <row r="17" spans="1:13" ht="15.75" customHeight="1" x14ac:dyDescent="0.2">
      <c r="A17" s="2" t="s">
        <v>13</v>
      </c>
      <c r="B17" s="2"/>
      <c r="C17" s="2"/>
      <c r="D17" s="2"/>
      <c r="E17" s="3">
        <v>13</v>
      </c>
      <c r="F17" s="2"/>
      <c r="G17" s="17">
        <v>1221392739</v>
      </c>
      <c r="H17" s="4"/>
      <c r="I17" s="17">
        <v>957090543</v>
      </c>
      <c r="J17" s="4"/>
      <c r="K17" s="17">
        <v>1125375846</v>
      </c>
      <c r="L17" s="4"/>
      <c r="M17" s="17">
        <v>870638660</v>
      </c>
    </row>
    <row r="18" spans="1:13" ht="15.75" customHeight="1" x14ac:dyDescent="0.2">
      <c r="A18" s="2" t="s">
        <v>14</v>
      </c>
      <c r="B18" s="2"/>
      <c r="C18" s="2"/>
      <c r="D18" s="2"/>
      <c r="E18" s="3">
        <v>14</v>
      </c>
      <c r="F18" s="2"/>
      <c r="G18" s="17">
        <v>96677074</v>
      </c>
      <c r="H18" s="4"/>
      <c r="I18" s="17">
        <v>129790438</v>
      </c>
      <c r="J18" s="4"/>
      <c r="K18" s="16">
        <v>96677074</v>
      </c>
      <c r="L18" s="4"/>
      <c r="M18" s="16">
        <v>129790438</v>
      </c>
    </row>
    <row r="19" spans="1:13" ht="15.75" customHeight="1" x14ac:dyDescent="0.2">
      <c r="A19" s="2" t="s">
        <v>187</v>
      </c>
      <c r="B19" s="2"/>
      <c r="C19" s="2"/>
      <c r="D19" s="2"/>
      <c r="E19" s="3"/>
      <c r="F19" s="2"/>
      <c r="G19" s="17"/>
      <c r="H19" s="4"/>
      <c r="I19" s="17"/>
      <c r="J19" s="4"/>
      <c r="K19" s="16"/>
      <c r="L19" s="4"/>
      <c r="M19" s="16"/>
    </row>
    <row r="20" spans="1:13" ht="15.75" customHeight="1" x14ac:dyDescent="0.2">
      <c r="B20" s="2" t="s">
        <v>176</v>
      </c>
      <c r="C20" s="2"/>
      <c r="D20" s="2"/>
      <c r="E20" s="3" t="s">
        <v>184</v>
      </c>
      <c r="F20" s="2"/>
      <c r="G20" s="17">
        <v>0</v>
      </c>
      <c r="H20" s="4"/>
      <c r="I20" s="17">
        <v>0</v>
      </c>
      <c r="J20" s="4"/>
      <c r="K20" s="16">
        <v>2356613</v>
      </c>
      <c r="L20" s="4"/>
      <c r="M20" s="16">
        <v>0</v>
      </c>
    </row>
    <row r="21" spans="1:13" ht="15.75" customHeight="1" x14ac:dyDescent="0.2">
      <c r="A21" s="2" t="s">
        <v>183</v>
      </c>
      <c r="B21" s="2"/>
      <c r="C21" s="2"/>
      <c r="D21" s="2"/>
      <c r="E21" s="3">
        <v>6</v>
      </c>
      <c r="F21" s="2"/>
      <c r="G21" s="17">
        <v>391841</v>
      </c>
      <c r="H21" s="4"/>
      <c r="I21" s="17">
        <v>0</v>
      </c>
      <c r="J21" s="4"/>
      <c r="K21" s="16">
        <v>391841</v>
      </c>
      <c r="L21" s="4"/>
      <c r="M21" s="16">
        <v>0</v>
      </c>
    </row>
    <row r="22" spans="1:13" ht="15.75" customHeight="1" x14ac:dyDescent="0.2">
      <c r="A22" s="2" t="s">
        <v>15</v>
      </c>
      <c r="B22" s="2"/>
      <c r="C22" s="2"/>
      <c r="D22" s="2"/>
      <c r="E22" s="3">
        <v>15</v>
      </c>
      <c r="F22" s="2"/>
      <c r="G22" s="18">
        <v>126041131</v>
      </c>
      <c r="H22" s="4"/>
      <c r="I22" s="18">
        <v>73766648</v>
      </c>
      <c r="J22" s="4"/>
      <c r="K22" s="18">
        <v>78702440</v>
      </c>
      <c r="L22" s="4"/>
      <c r="M22" s="18">
        <v>50278852</v>
      </c>
    </row>
    <row r="23" spans="1:13" ht="15.75" customHeight="1" x14ac:dyDescent="0.2">
      <c r="A23" s="2"/>
      <c r="B23" s="2"/>
      <c r="C23" s="2"/>
      <c r="D23" s="2"/>
      <c r="E23" s="3"/>
      <c r="F23" s="2"/>
      <c r="G23" s="16"/>
      <c r="H23" s="4"/>
      <c r="I23" s="16"/>
      <c r="J23" s="4"/>
      <c r="K23" s="16"/>
      <c r="L23" s="4"/>
      <c r="M23" s="16"/>
    </row>
    <row r="24" spans="1:13" ht="15.75" customHeight="1" x14ac:dyDescent="0.2">
      <c r="A24" s="1" t="s">
        <v>16</v>
      </c>
      <c r="B24" s="2"/>
      <c r="C24" s="2"/>
      <c r="D24" s="2"/>
      <c r="E24" s="3"/>
      <c r="F24" s="2"/>
      <c r="G24" s="18">
        <f>SUM(G14:G23)</f>
        <v>3330711174</v>
      </c>
      <c r="H24" s="4"/>
      <c r="I24" s="18">
        <f>SUM(I14:I23)</f>
        <v>2810860515</v>
      </c>
      <c r="J24" s="4"/>
      <c r="K24" s="18">
        <f>SUM(K14:K23)</f>
        <v>2807613819</v>
      </c>
      <c r="L24" s="4"/>
      <c r="M24" s="18">
        <f>SUM(M14:M23)</f>
        <v>2474873567</v>
      </c>
    </row>
    <row r="25" spans="1:13" ht="15.75" customHeight="1" x14ac:dyDescent="0.2">
      <c r="A25" s="2"/>
      <c r="B25" s="2"/>
      <c r="C25" s="2"/>
      <c r="D25" s="2"/>
      <c r="E25" s="3"/>
      <c r="F25" s="2"/>
      <c r="G25" s="17"/>
      <c r="H25" s="4"/>
      <c r="I25" s="17"/>
      <c r="J25" s="4"/>
      <c r="K25" s="17"/>
      <c r="L25" s="4"/>
      <c r="M25" s="17"/>
    </row>
    <row r="26" spans="1:13" ht="15.75" customHeight="1" x14ac:dyDescent="0.2">
      <c r="A26" s="1" t="s">
        <v>17</v>
      </c>
      <c r="B26" s="2"/>
      <c r="C26" s="2"/>
      <c r="D26" s="2"/>
      <c r="E26" s="3"/>
      <c r="F26" s="2"/>
      <c r="G26" s="16"/>
      <c r="H26" s="4"/>
      <c r="I26" s="16"/>
      <c r="J26" s="4"/>
      <c r="K26" s="16"/>
      <c r="L26" s="4"/>
      <c r="M26" s="16"/>
    </row>
    <row r="27" spans="1:13" ht="15.75" customHeight="1" x14ac:dyDescent="0.2">
      <c r="A27" s="2"/>
      <c r="B27" s="2"/>
      <c r="C27" s="2"/>
      <c r="D27" s="2"/>
      <c r="E27" s="3"/>
      <c r="F27" s="2"/>
      <c r="G27" s="16"/>
      <c r="H27" s="4"/>
      <c r="I27" s="16"/>
      <c r="J27" s="4"/>
      <c r="K27" s="16"/>
      <c r="L27" s="4"/>
      <c r="M27" s="16"/>
    </row>
    <row r="28" spans="1:13" ht="15.75" customHeight="1" x14ac:dyDescent="0.2">
      <c r="A28" s="2" t="s">
        <v>18</v>
      </c>
      <c r="B28" s="2"/>
      <c r="C28" s="2"/>
      <c r="D28" s="2"/>
      <c r="E28" s="3">
        <v>16</v>
      </c>
      <c r="F28" s="2"/>
      <c r="G28" s="16">
        <v>0</v>
      </c>
      <c r="H28" s="4"/>
      <c r="I28" s="16">
        <v>0</v>
      </c>
      <c r="J28" s="4"/>
      <c r="K28" s="16">
        <v>21011417</v>
      </c>
      <c r="L28" s="4"/>
      <c r="M28" s="16">
        <v>21011417</v>
      </c>
    </row>
    <row r="29" spans="1:13" ht="15.75" customHeight="1" x14ac:dyDescent="0.2">
      <c r="A29" s="2" t="s">
        <v>188</v>
      </c>
      <c r="B29" s="2"/>
      <c r="C29" s="2"/>
      <c r="D29" s="2"/>
      <c r="E29" s="3" t="s">
        <v>184</v>
      </c>
      <c r="F29" s="2"/>
      <c r="G29" s="17">
        <v>0</v>
      </c>
      <c r="H29" s="4"/>
      <c r="I29" s="17">
        <v>0</v>
      </c>
      <c r="J29" s="4"/>
      <c r="K29" s="16">
        <v>93012649</v>
      </c>
      <c r="L29" s="4"/>
      <c r="M29" s="16">
        <v>102593562</v>
      </c>
    </row>
    <row r="30" spans="1:13" ht="15.75" customHeight="1" x14ac:dyDescent="0.2">
      <c r="A30" s="2" t="s">
        <v>19</v>
      </c>
      <c r="B30" s="2"/>
      <c r="C30" s="2"/>
      <c r="D30" s="2"/>
      <c r="E30" s="3">
        <v>17</v>
      </c>
      <c r="F30" s="2"/>
      <c r="G30" s="17">
        <v>3110304813</v>
      </c>
      <c r="H30" s="4"/>
      <c r="I30" s="17">
        <v>2734149969</v>
      </c>
      <c r="J30" s="4"/>
      <c r="K30" s="16">
        <v>2838842870</v>
      </c>
      <c r="L30" s="4"/>
      <c r="M30" s="16">
        <v>2463260623</v>
      </c>
    </row>
    <row r="31" spans="1:13" ht="15.75" customHeight="1" x14ac:dyDescent="0.2">
      <c r="A31" s="2" t="s">
        <v>20</v>
      </c>
      <c r="B31" s="2"/>
      <c r="C31" s="2"/>
      <c r="D31" s="2"/>
      <c r="E31" s="3"/>
      <c r="F31" s="2"/>
      <c r="G31" s="17">
        <v>2821298</v>
      </c>
      <c r="H31" s="4"/>
      <c r="I31" s="17">
        <v>4600476</v>
      </c>
      <c r="J31" s="4"/>
      <c r="K31" s="16">
        <v>2821298</v>
      </c>
      <c r="L31" s="4"/>
      <c r="M31" s="16">
        <v>4600476</v>
      </c>
    </row>
    <row r="32" spans="1:13" ht="15.75" customHeight="1" x14ac:dyDescent="0.2">
      <c r="A32" s="2" t="s">
        <v>21</v>
      </c>
      <c r="B32" s="2"/>
      <c r="C32" s="2"/>
      <c r="D32" s="2"/>
      <c r="E32" s="3"/>
      <c r="F32" s="2"/>
      <c r="G32" s="17">
        <v>10014449</v>
      </c>
      <c r="H32" s="4"/>
      <c r="I32" s="17">
        <v>11215820</v>
      </c>
      <c r="J32" s="4"/>
      <c r="K32" s="16">
        <v>0</v>
      </c>
      <c r="L32" s="4"/>
      <c r="M32" s="16">
        <v>0</v>
      </c>
    </row>
    <row r="33" spans="1:13" ht="15.75" customHeight="1" x14ac:dyDescent="0.2">
      <c r="A33" s="2" t="s">
        <v>22</v>
      </c>
      <c r="B33" s="2"/>
      <c r="C33" s="2"/>
      <c r="D33" s="2"/>
      <c r="E33" s="3">
        <v>18</v>
      </c>
      <c r="F33" s="2"/>
      <c r="G33" s="17">
        <v>46630587</v>
      </c>
      <c r="H33" s="4"/>
      <c r="I33" s="17">
        <v>33694270</v>
      </c>
      <c r="J33" s="4"/>
      <c r="K33" s="16">
        <v>50699078</v>
      </c>
      <c r="L33" s="4"/>
      <c r="M33" s="16">
        <v>38136647</v>
      </c>
    </row>
    <row r="34" spans="1:13" ht="15.75" customHeight="1" x14ac:dyDescent="0.2">
      <c r="A34" s="2" t="s">
        <v>23</v>
      </c>
      <c r="B34" s="2"/>
      <c r="C34" s="2"/>
      <c r="D34" s="2"/>
      <c r="E34" s="3"/>
      <c r="F34" s="2"/>
      <c r="G34" s="18">
        <v>23441681</v>
      </c>
      <c r="H34" s="4"/>
      <c r="I34" s="18">
        <v>26237098</v>
      </c>
      <c r="J34" s="4"/>
      <c r="K34" s="9">
        <v>4802478</v>
      </c>
      <c r="L34" s="4"/>
      <c r="M34" s="9">
        <v>7486609</v>
      </c>
    </row>
    <row r="35" spans="1:13" ht="15.75" customHeight="1" x14ac:dyDescent="0.2">
      <c r="A35" s="2"/>
      <c r="B35" s="2"/>
      <c r="C35" s="2"/>
      <c r="D35" s="2"/>
      <c r="E35" s="3"/>
      <c r="F35" s="2"/>
      <c r="G35" s="16"/>
      <c r="H35" s="4"/>
      <c r="I35" s="16"/>
      <c r="J35" s="4"/>
      <c r="K35" s="16"/>
      <c r="L35" s="4"/>
      <c r="M35" s="16"/>
    </row>
    <row r="36" spans="1:13" ht="15.75" customHeight="1" x14ac:dyDescent="0.2">
      <c r="A36" s="19" t="s">
        <v>24</v>
      </c>
      <c r="B36" s="2"/>
      <c r="C36" s="2"/>
      <c r="D36" s="2"/>
      <c r="E36" s="2"/>
      <c r="F36" s="2"/>
      <c r="G36" s="18">
        <f>SUM(G28:G35)</f>
        <v>3193212828</v>
      </c>
      <c r="H36" s="4"/>
      <c r="I36" s="18">
        <f>SUM(I28:I35)</f>
        <v>2809897633</v>
      </c>
      <c r="J36" s="4"/>
      <c r="K36" s="18">
        <f>SUM(K28:K35)</f>
        <v>3011189790</v>
      </c>
      <c r="L36" s="4"/>
      <c r="M36" s="18">
        <f>SUM(M28:M35)</f>
        <v>2637089334</v>
      </c>
    </row>
    <row r="37" spans="1:13" ht="15.75" customHeight="1" x14ac:dyDescent="0.2">
      <c r="A37" s="2"/>
      <c r="B37" s="2"/>
      <c r="C37" s="2"/>
      <c r="D37" s="2"/>
      <c r="E37" s="3"/>
      <c r="F37" s="2"/>
      <c r="G37" s="17"/>
      <c r="H37" s="4"/>
      <c r="I37" s="17"/>
      <c r="J37" s="4"/>
      <c r="K37" s="17"/>
      <c r="L37" s="4"/>
      <c r="M37" s="17"/>
    </row>
    <row r="38" spans="1:13" ht="15.75" customHeight="1" x14ac:dyDescent="0.2">
      <c r="A38" s="1" t="s">
        <v>25</v>
      </c>
      <c r="B38" s="2"/>
      <c r="C38" s="2"/>
      <c r="D38" s="2"/>
      <c r="E38" s="3"/>
      <c r="F38" s="2"/>
      <c r="G38" s="20">
        <f>G24+G36</f>
        <v>6523924002</v>
      </c>
      <c r="H38" s="4"/>
      <c r="I38" s="20">
        <f>I24+I36</f>
        <v>5620758148</v>
      </c>
      <c r="J38" s="4"/>
      <c r="K38" s="20">
        <f>K24+K36</f>
        <v>5818803609</v>
      </c>
      <c r="L38" s="4"/>
      <c r="M38" s="20">
        <f>M24+M36</f>
        <v>5111962901</v>
      </c>
    </row>
    <row r="39" spans="1:13" ht="15.75" customHeight="1" x14ac:dyDescent="0.2">
      <c r="A39" s="2"/>
      <c r="B39" s="2"/>
      <c r="C39" s="2"/>
      <c r="D39" s="2"/>
      <c r="E39" s="3"/>
      <c r="F39" s="2"/>
      <c r="G39" s="4"/>
      <c r="H39" s="4"/>
      <c r="I39" s="4"/>
      <c r="J39" s="4"/>
      <c r="K39" s="4"/>
      <c r="L39" s="4"/>
      <c r="M39" s="4"/>
    </row>
    <row r="40" spans="1:13" ht="15.75" customHeight="1" x14ac:dyDescent="0.2">
      <c r="A40" s="2"/>
      <c r="B40" s="2"/>
      <c r="C40" s="2"/>
      <c r="D40" s="2"/>
      <c r="E40" s="3"/>
      <c r="F40" s="2"/>
      <c r="G40" s="4"/>
      <c r="H40" s="4"/>
      <c r="I40" s="4"/>
      <c r="J40" s="4"/>
      <c r="K40" s="4"/>
      <c r="L40" s="4"/>
      <c r="M40" s="4"/>
    </row>
    <row r="41" spans="1:13" ht="15.75" customHeight="1" x14ac:dyDescent="0.2">
      <c r="A41" s="2"/>
      <c r="B41" s="2"/>
      <c r="C41" s="2"/>
      <c r="D41" s="2"/>
      <c r="E41" s="3"/>
      <c r="F41" s="2"/>
      <c r="G41" s="4"/>
      <c r="H41" s="4"/>
      <c r="I41" s="4"/>
      <c r="J41" s="4"/>
      <c r="K41" s="4"/>
      <c r="L41" s="4"/>
      <c r="M41" s="4"/>
    </row>
    <row r="42" spans="1:13" ht="15.75" customHeight="1" x14ac:dyDescent="0.2">
      <c r="A42" s="2"/>
      <c r="B42" s="2"/>
      <c r="C42" s="2"/>
      <c r="D42" s="2"/>
      <c r="E42" s="3"/>
      <c r="F42" s="2"/>
      <c r="G42" s="4"/>
      <c r="H42" s="4"/>
      <c r="I42" s="4"/>
      <c r="J42" s="4"/>
      <c r="K42" s="4"/>
      <c r="L42" s="4"/>
      <c r="M42" s="4"/>
    </row>
    <row r="43" spans="1:13" ht="15.75" customHeight="1" x14ac:dyDescent="0.2">
      <c r="A43" s="2"/>
      <c r="B43" s="2"/>
      <c r="C43" s="2"/>
      <c r="D43" s="2"/>
      <c r="E43" s="3"/>
      <c r="F43" s="2"/>
      <c r="G43" s="4"/>
      <c r="H43" s="4"/>
      <c r="I43" s="4"/>
      <c r="J43" s="4"/>
      <c r="K43" s="4"/>
      <c r="L43" s="4"/>
      <c r="M43" s="4"/>
    </row>
    <row r="44" spans="1:13" ht="15.75" customHeight="1" x14ac:dyDescent="0.2">
      <c r="A44" s="2"/>
      <c r="B44" s="2"/>
      <c r="C44" s="2"/>
      <c r="D44" s="2"/>
      <c r="E44" s="3"/>
      <c r="F44" s="2"/>
      <c r="G44" s="4"/>
      <c r="H44" s="4"/>
      <c r="I44" s="4"/>
      <c r="J44" s="4"/>
      <c r="K44" s="4"/>
      <c r="L44" s="4"/>
      <c r="M44" s="4"/>
    </row>
    <row r="45" spans="1:13" ht="12.95" customHeight="1" x14ac:dyDescent="0.2">
      <c r="A45" s="2"/>
      <c r="B45" s="2"/>
      <c r="C45" s="2"/>
      <c r="D45" s="2"/>
      <c r="E45" s="3"/>
      <c r="F45" s="2"/>
      <c r="G45" s="4"/>
      <c r="H45" s="4"/>
      <c r="I45" s="4"/>
      <c r="J45" s="4"/>
      <c r="K45" s="4"/>
      <c r="L45" s="4"/>
      <c r="M45" s="4"/>
    </row>
    <row r="46" spans="1:13" ht="15.75" customHeight="1" x14ac:dyDescent="0.2">
      <c r="A46" s="2" t="s">
        <v>26</v>
      </c>
      <c r="B46" s="2"/>
      <c r="C46" s="2"/>
      <c r="D46" s="2"/>
      <c r="E46" s="3"/>
      <c r="F46" s="2"/>
      <c r="G46" s="4"/>
      <c r="H46" s="4"/>
      <c r="I46" s="4"/>
      <c r="J46" s="4"/>
      <c r="K46" s="4"/>
      <c r="L46" s="4"/>
      <c r="M46" s="4"/>
    </row>
    <row r="47" spans="1:13" ht="15.75" customHeight="1" x14ac:dyDescent="0.2">
      <c r="A47" s="2" t="s">
        <v>27</v>
      </c>
      <c r="B47" s="2"/>
      <c r="C47" s="2"/>
      <c r="D47" s="2"/>
      <c r="E47" s="3"/>
      <c r="F47" s="2"/>
      <c r="G47" s="4"/>
      <c r="H47" s="4"/>
      <c r="I47" s="4"/>
      <c r="J47" s="4"/>
      <c r="K47" s="4"/>
      <c r="L47" s="4"/>
      <c r="M47" s="4"/>
    </row>
    <row r="49" spans="1:13" ht="15.75" customHeight="1" x14ac:dyDescent="0.2">
      <c r="A49" s="2" t="s">
        <v>26</v>
      </c>
      <c r="B49" s="2"/>
      <c r="C49" s="2"/>
      <c r="D49" s="2"/>
      <c r="E49" s="3"/>
      <c r="F49" s="2"/>
      <c r="G49" s="4"/>
      <c r="H49" s="4"/>
      <c r="I49" s="4"/>
      <c r="J49" s="4"/>
      <c r="K49" s="4"/>
      <c r="L49" s="4"/>
      <c r="M49" s="4"/>
    </row>
    <row r="50" spans="1:13" ht="15.75" customHeight="1" x14ac:dyDescent="0.2">
      <c r="A50" s="2" t="s">
        <v>27</v>
      </c>
      <c r="B50" s="2"/>
      <c r="C50" s="2"/>
      <c r="D50" s="2"/>
      <c r="E50" s="3"/>
      <c r="F50" s="2"/>
      <c r="G50" s="4"/>
      <c r="H50" s="4"/>
      <c r="I50" s="4"/>
      <c r="J50" s="4"/>
      <c r="K50" s="4"/>
      <c r="L50" s="4"/>
      <c r="M50" s="4"/>
    </row>
    <row r="51" spans="1:13" ht="15.75" customHeight="1" x14ac:dyDescent="0.2">
      <c r="A51" s="2"/>
      <c r="B51" s="2"/>
      <c r="C51" s="2"/>
      <c r="D51" s="2"/>
      <c r="E51" s="3"/>
      <c r="F51" s="2"/>
      <c r="G51" s="4"/>
      <c r="H51" s="4"/>
      <c r="I51" s="4"/>
      <c r="J51" s="4"/>
      <c r="K51" s="4"/>
      <c r="L51" s="4"/>
      <c r="M51" s="4"/>
    </row>
    <row r="52" spans="1:13" ht="15.75" customHeight="1" x14ac:dyDescent="0.2">
      <c r="A52" s="2"/>
      <c r="B52" s="2"/>
      <c r="C52" s="2"/>
      <c r="D52" s="2"/>
      <c r="E52" s="3"/>
      <c r="F52" s="2"/>
      <c r="G52" s="4"/>
      <c r="H52" s="4"/>
      <c r="I52" s="4"/>
      <c r="J52" s="4"/>
      <c r="K52" s="4"/>
      <c r="L52" s="4"/>
      <c r="M52" s="4"/>
    </row>
    <row r="53" spans="1:13" ht="21.75" customHeight="1" x14ac:dyDescent="0.2">
      <c r="A53" s="87" t="s">
        <v>28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</row>
    <row r="54" spans="1:13" ht="15.75" customHeight="1" x14ac:dyDescent="0.2">
      <c r="A54" s="1" t="s">
        <v>0</v>
      </c>
      <c r="B54" s="2"/>
      <c r="C54" s="2"/>
      <c r="D54" s="2"/>
      <c r="E54" s="3"/>
      <c r="F54" s="2"/>
      <c r="G54" s="4"/>
      <c r="H54" s="4"/>
      <c r="I54" s="4"/>
      <c r="J54" s="4"/>
      <c r="K54" s="4"/>
      <c r="L54" s="4"/>
      <c r="M54" s="4"/>
    </row>
    <row r="55" spans="1:13" ht="15.75" customHeight="1" x14ac:dyDescent="0.2">
      <c r="A55" s="1" t="s">
        <v>29</v>
      </c>
      <c r="B55" s="2"/>
      <c r="C55" s="2"/>
      <c r="D55" s="2"/>
      <c r="E55" s="3"/>
      <c r="F55" s="2"/>
      <c r="G55" s="4"/>
      <c r="H55" s="4"/>
      <c r="I55" s="4"/>
      <c r="J55" s="4"/>
      <c r="K55" s="4"/>
      <c r="L55" s="4"/>
      <c r="M55" s="4"/>
    </row>
    <row r="56" spans="1:13" ht="15.75" customHeight="1" x14ac:dyDescent="0.2">
      <c r="A56" s="6" t="str">
        <f>A3</f>
        <v>As at 31 December 2025</v>
      </c>
      <c r="B56" s="7"/>
      <c r="C56" s="7"/>
      <c r="D56" s="7"/>
      <c r="E56" s="8"/>
      <c r="F56" s="7"/>
      <c r="G56" s="9"/>
      <c r="H56" s="9"/>
      <c r="I56" s="9"/>
      <c r="J56" s="9"/>
      <c r="K56" s="9"/>
      <c r="L56" s="9"/>
      <c r="M56" s="9"/>
    </row>
    <row r="57" spans="1:13" ht="15.6" customHeight="1" x14ac:dyDescent="0.2">
      <c r="A57" s="1"/>
      <c r="B57" s="2"/>
      <c r="C57" s="2"/>
      <c r="D57" s="2"/>
      <c r="E57" s="3"/>
      <c r="F57" s="2"/>
      <c r="G57" s="4"/>
      <c r="H57" s="4"/>
      <c r="I57" s="4"/>
      <c r="J57" s="4"/>
      <c r="K57" s="4"/>
      <c r="L57" s="4"/>
      <c r="M57" s="4"/>
    </row>
    <row r="58" spans="1:13" ht="15.6" customHeight="1" x14ac:dyDescent="0.2">
      <c r="A58" s="1"/>
      <c r="B58" s="2"/>
      <c r="C58" s="2"/>
      <c r="D58" s="2"/>
      <c r="E58" s="3"/>
      <c r="F58" s="2"/>
      <c r="G58" s="4"/>
      <c r="H58" s="4"/>
      <c r="I58" s="4"/>
      <c r="J58" s="4"/>
      <c r="K58" s="4"/>
      <c r="L58" s="4"/>
      <c r="M58" s="4"/>
    </row>
    <row r="59" spans="1:13" ht="15.6" customHeight="1" x14ac:dyDescent="0.2">
      <c r="A59" s="2"/>
      <c r="B59" s="2"/>
      <c r="C59" s="2"/>
      <c r="D59" s="3"/>
      <c r="E59" s="3"/>
      <c r="F59" s="2"/>
      <c r="G59" s="89" t="s">
        <v>2</v>
      </c>
      <c r="H59" s="90"/>
      <c r="I59" s="90"/>
      <c r="J59" s="10"/>
      <c r="K59" s="89" t="s">
        <v>3</v>
      </c>
      <c r="L59" s="90"/>
      <c r="M59" s="90"/>
    </row>
    <row r="60" spans="1:13" ht="15.6" customHeight="1" x14ac:dyDescent="0.2">
      <c r="A60" s="2"/>
      <c r="B60" s="2"/>
      <c r="C60" s="2"/>
      <c r="D60" s="2"/>
      <c r="E60" s="3"/>
      <c r="F60" s="2"/>
      <c r="G60" s="92" t="s">
        <v>4</v>
      </c>
      <c r="H60" s="88"/>
      <c r="I60" s="88"/>
      <c r="J60" s="10"/>
      <c r="K60" s="91" t="s">
        <v>4</v>
      </c>
      <c r="L60" s="88"/>
      <c r="M60" s="88"/>
    </row>
    <row r="61" spans="1:13" ht="15.6" customHeight="1" x14ac:dyDescent="0.2">
      <c r="A61" s="1"/>
      <c r="B61" s="1"/>
      <c r="C61" s="1"/>
      <c r="D61" s="1"/>
      <c r="E61" s="11"/>
      <c r="F61" s="1"/>
      <c r="G61" s="12" t="s">
        <v>178</v>
      </c>
      <c r="H61" s="13"/>
      <c r="I61" s="12" t="s">
        <v>5</v>
      </c>
      <c r="J61" s="13"/>
      <c r="K61" s="12" t="s">
        <v>178</v>
      </c>
      <c r="L61" s="13"/>
      <c r="M61" s="12" t="s">
        <v>5</v>
      </c>
    </row>
    <row r="62" spans="1:13" ht="15.6" customHeight="1" x14ac:dyDescent="0.2">
      <c r="A62" s="2"/>
      <c r="B62" s="1"/>
      <c r="C62" s="1"/>
      <c r="D62" s="1"/>
      <c r="E62" s="14" t="s">
        <v>6</v>
      </c>
      <c r="F62" s="1"/>
      <c r="G62" s="15" t="s">
        <v>7</v>
      </c>
      <c r="H62" s="13"/>
      <c r="I62" s="15" t="s">
        <v>7</v>
      </c>
      <c r="J62" s="13"/>
      <c r="K62" s="15" t="s">
        <v>7</v>
      </c>
      <c r="L62" s="13"/>
      <c r="M62" s="15" t="s">
        <v>7</v>
      </c>
    </row>
    <row r="63" spans="1:13" ht="15.6" customHeight="1" x14ac:dyDescent="0.2">
      <c r="A63" s="1" t="s">
        <v>30</v>
      </c>
      <c r="B63" s="1"/>
      <c r="C63" s="1"/>
      <c r="D63" s="1"/>
      <c r="E63" s="11"/>
      <c r="F63" s="1"/>
      <c r="G63" s="21"/>
      <c r="H63" s="13"/>
      <c r="I63" s="21"/>
      <c r="J63" s="13"/>
      <c r="K63" s="21"/>
      <c r="L63" s="13"/>
      <c r="M63" s="21"/>
    </row>
    <row r="64" spans="1:13" ht="9.9499999999999993" customHeight="1" x14ac:dyDescent="0.2">
      <c r="A64" s="2"/>
      <c r="B64" s="2"/>
      <c r="C64" s="2"/>
      <c r="D64" s="2"/>
      <c r="E64" s="3"/>
      <c r="F64" s="2"/>
      <c r="G64" s="16"/>
      <c r="H64" s="4"/>
      <c r="I64" s="16"/>
      <c r="J64" s="4"/>
      <c r="K64" s="16"/>
      <c r="L64" s="4"/>
      <c r="M64" s="16"/>
    </row>
    <row r="65" spans="1:13" ht="15.6" customHeight="1" x14ac:dyDescent="0.2">
      <c r="A65" s="1" t="s">
        <v>31</v>
      </c>
      <c r="B65" s="2"/>
      <c r="C65" s="2"/>
      <c r="D65" s="2"/>
      <c r="E65" s="3"/>
      <c r="F65" s="2"/>
      <c r="G65" s="16"/>
      <c r="H65" s="4"/>
      <c r="I65" s="16"/>
      <c r="J65" s="4"/>
      <c r="K65" s="16"/>
      <c r="L65" s="4"/>
      <c r="M65" s="16"/>
    </row>
    <row r="66" spans="1:13" ht="9.9499999999999993" customHeight="1" x14ac:dyDescent="0.2"/>
    <row r="67" spans="1:13" ht="15.6" customHeight="1" x14ac:dyDescent="0.2">
      <c r="A67" s="2" t="s">
        <v>32</v>
      </c>
      <c r="B67" s="2"/>
      <c r="C67" s="2"/>
      <c r="D67" s="2"/>
      <c r="E67" s="3">
        <v>19</v>
      </c>
      <c r="F67" s="2"/>
      <c r="G67" s="16">
        <v>136768930</v>
      </c>
      <c r="H67" s="4"/>
      <c r="I67" s="16">
        <v>105352713</v>
      </c>
      <c r="J67" s="4"/>
      <c r="K67" s="16">
        <v>113859992</v>
      </c>
      <c r="L67" s="4"/>
      <c r="M67" s="16">
        <v>94019773</v>
      </c>
    </row>
    <row r="68" spans="1:13" ht="15.6" customHeight="1" x14ac:dyDescent="0.2">
      <c r="A68" s="2" t="s">
        <v>185</v>
      </c>
      <c r="B68" s="2"/>
      <c r="C68" s="2"/>
      <c r="D68" s="2"/>
      <c r="E68" s="3"/>
      <c r="F68" s="2"/>
      <c r="G68" s="16">
        <v>19254351</v>
      </c>
      <c r="H68" s="4"/>
      <c r="I68" s="16">
        <v>22181733</v>
      </c>
      <c r="J68" s="4"/>
      <c r="K68" s="16">
        <v>19254351</v>
      </c>
      <c r="L68" s="4"/>
      <c r="M68" s="16">
        <v>22181733</v>
      </c>
    </row>
    <row r="69" spans="1:13" ht="15.6" customHeight="1" x14ac:dyDescent="0.2">
      <c r="A69" s="2" t="s">
        <v>33</v>
      </c>
      <c r="B69" s="2"/>
      <c r="C69" s="2"/>
      <c r="D69" s="2"/>
      <c r="E69" s="3"/>
      <c r="F69" s="2"/>
      <c r="G69" s="16"/>
      <c r="H69" s="4"/>
      <c r="I69" s="16"/>
      <c r="J69" s="4"/>
      <c r="K69" s="16"/>
      <c r="L69" s="4"/>
      <c r="M69" s="16"/>
    </row>
    <row r="70" spans="1:13" ht="15.6" customHeight="1" x14ac:dyDescent="0.2">
      <c r="A70" s="2"/>
      <c r="B70" s="2" t="s">
        <v>34</v>
      </c>
      <c r="C70" s="2"/>
      <c r="D70" s="2"/>
      <c r="E70" s="3">
        <v>20</v>
      </c>
      <c r="F70" s="2"/>
      <c r="G70" s="16">
        <v>0</v>
      </c>
      <c r="H70" s="4"/>
      <c r="I70" s="16">
        <v>11034889</v>
      </c>
      <c r="J70" s="4"/>
      <c r="K70" s="16">
        <v>0</v>
      </c>
      <c r="L70" s="4"/>
      <c r="M70" s="16">
        <v>0</v>
      </c>
    </row>
    <row r="71" spans="1:13" ht="15.6" customHeight="1" x14ac:dyDescent="0.2">
      <c r="A71" s="2" t="s">
        <v>186</v>
      </c>
      <c r="B71" s="2"/>
      <c r="C71" s="2"/>
      <c r="D71" s="2"/>
      <c r="E71" s="3"/>
      <c r="F71" s="2"/>
      <c r="G71" s="16">
        <v>126457591</v>
      </c>
      <c r="H71" s="4"/>
      <c r="I71" s="16">
        <v>107923731</v>
      </c>
      <c r="J71" s="4"/>
      <c r="K71" s="16">
        <v>119560961</v>
      </c>
      <c r="L71" s="4"/>
      <c r="M71" s="16">
        <v>107923731</v>
      </c>
    </row>
    <row r="72" spans="1:13" ht="15.6" customHeight="1" x14ac:dyDescent="0.2">
      <c r="A72" s="2" t="s">
        <v>35</v>
      </c>
      <c r="B72" s="2"/>
      <c r="C72" s="2"/>
      <c r="D72" s="2"/>
      <c r="E72" s="3">
        <v>6</v>
      </c>
      <c r="F72" s="2"/>
      <c r="G72" s="16">
        <v>0</v>
      </c>
      <c r="H72" s="4"/>
      <c r="I72" s="16">
        <v>21174010</v>
      </c>
      <c r="J72" s="4"/>
      <c r="K72" s="16">
        <v>0</v>
      </c>
      <c r="L72" s="4"/>
      <c r="M72" s="16">
        <v>21174010</v>
      </c>
    </row>
    <row r="73" spans="1:13" ht="15.6" customHeight="1" x14ac:dyDescent="0.2">
      <c r="A73" s="2" t="s">
        <v>36</v>
      </c>
      <c r="B73" s="2"/>
      <c r="C73" s="2"/>
      <c r="D73" s="2"/>
      <c r="E73" s="3"/>
      <c r="F73" s="2"/>
      <c r="G73" s="9">
        <v>20401434</v>
      </c>
      <c r="H73" s="4"/>
      <c r="I73" s="9">
        <v>4454021</v>
      </c>
      <c r="J73" s="4"/>
      <c r="K73" s="9">
        <v>7732437</v>
      </c>
      <c r="L73" s="4"/>
      <c r="M73" s="9">
        <v>2381398</v>
      </c>
    </row>
    <row r="74" spans="1:13" ht="9.9499999999999993" customHeight="1" x14ac:dyDescent="0.2">
      <c r="A74" s="2"/>
      <c r="B74" s="2"/>
      <c r="C74" s="2"/>
      <c r="D74" s="2"/>
      <c r="E74" s="3"/>
      <c r="F74" s="2"/>
      <c r="G74" s="16"/>
      <c r="H74" s="4"/>
      <c r="I74" s="16"/>
      <c r="J74" s="4"/>
      <c r="K74" s="16"/>
      <c r="L74" s="4"/>
      <c r="M74" s="16"/>
    </row>
    <row r="75" spans="1:13" ht="15.6" customHeight="1" x14ac:dyDescent="0.2">
      <c r="A75" s="1" t="s">
        <v>37</v>
      </c>
      <c r="B75" s="2"/>
      <c r="C75" s="2"/>
      <c r="D75" s="2"/>
      <c r="E75" s="3"/>
      <c r="F75" s="2"/>
      <c r="G75" s="9">
        <f>SUM(G67:G74)</f>
        <v>302882306</v>
      </c>
      <c r="H75" s="4"/>
      <c r="I75" s="9">
        <f>SUM(I67:I74)</f>
        <v>272121097</v>
      </c>
      <c r="J75" s="4"/>
      <c r="K75" s="9">
        <f>SUM(K67:K74)</f>
        <v>260407741</v>
      </c>
      <c r="L75" s="4"/>
      <c r="M75" s="9">
        <f>SUM(M67:M74)</f>
        <v>247680645</v>
      </c>
    </row>
    <row r="76" spans="1:13" ht="9.9499999999999993" customHeight="1" x14ac:dyDescent="0.2">
      <c r="A76" s="2"/>
      <c r="B76" s="2"/>
      <c r="C76" s="2"/>
      <c r="D76" s="2"/>
      <c r="E76" s="3"/>
      <c r="F76" s="2"/>
      <c r="G76" s="16"/>
      <c r="H76" s="4"/>
      <c r="I76" s="16"/>
      <c r="J76" s="4"/>
      <c r="K76" s="16"/>
      <c r="L76" s="4"/>
      <c r="M76" s="16"/>
    </row>
    <row r="77" spans="1:13" ht="15.6" customHeight="1" x14ac:dyDescent="0.2">
      <c r="A77" s="1" t="s">
        <v>38</v>
      </c>
      <c r="B77" s="2"/>
      <c r="C77" s="2"/>
      <c r="D77" s="2"/>
      <c r="E77" s="3"/>
      <c r="F77" s="2"/>
      <c r="G77" s="16"/>
      <c r="H77" s="4"/>
      <c r="I77" s="16"/>
      <c r="J77" s="4"/>
      <c r="K77" s="16"/>
      <c r="L77" s="4"/>
      <c r="M77" s="16"/>
    </row>
    <row r="78" spans="1:13" ht="9.9499999999999993" customHeight="1" x14ac:dyDescent="0.2">
      <c r="A78" s="2"/>
      <c r="B78" s="2"/>
      <c r="C78" s="2"/>
      <c r="D78" s="2"/>
      <c r="E78" s="3"/>
      <c r="F78" s="2"/>
      <c r="G78" s="16"/>
      <c r="H78" s="4"/>
      <c r="I78" s="16"/>
      <c r="J78" s="4"/>
      <c r="K78" s="16"/>
      <c r="L78" s="4"/>
      <c r="M78" s="16"/>
    </row>
    <row r="79" spans="1:13" ht="15.6" customHeight="1" x14ac:dyDescent="0.2">
      <c r="A79" s="2" t="s">
        <v>39</v>
      </c>
      <c r="B79" s="2"/>
      <c r="C79" s="2"/>
      <c r="D79" s="2"/>
      <c r="E79" s="3">
        <v>20</v>
      </c>
      <c r="F79" s="2"/>
      <c r="G79" s="16">
        <v>0</v>
      </c>
      <c r="H79" s="4"/>
      <c r="I79" s="16">
        <v>46898278</v>
      </c>
      <c r="J79" s="4"/>
      <c r="K79" s="16">
        <v>0</v>
      </c>
      <c r="L79" s="4"/>
      <c r="M79" s="16">
        <v>0</v>
      </c>
    </row>
    <row r="80" spans="1:13" ht="15.6" customHeight="1" x14ac:dyDescent="0.2">
      <c r="A80" s="2" t="s">
        <v>40</v>
      </c>
      <c r="B80" s="2"/>
      <c r="C80" s="2"/>
      <c r="D80" s="2"/>
      <c r="E80" s="3">
        <v>21</v>
      </c>
      <c r="F80" s="2"/>
      <c r="G80" s="9">
        <v>307193077</v>
      </c>
      <c r="H80" s="4"/>
      <c r="I80" s="9">
        <v>249612261</v>
      </c>
      <c r="J80" s="4"/>
      <c r="K80" s="9">
        <v>303235367</v>
      </c>
      <c r="L80" s="4"/>
      <c r="M80" s="9">
        <v>246868869</v>
      </c>
    </row>
    <row r="81" spans="1:13" ht="9.9499999999999993" customHeight="1" x14ac:dyDescent="0.2"/>
    <row r="82" spans="1:13" ht="15.6" customHeight="1" x14ac:dyDescent="0.2">
      <c r="A82" s="1" t="s">
        <v>41</v>
      </c>
      <c r="B82" s="2"/>
      <c r="C82" s="2"/>
      <c r="D82" s="2"/>
      <c r="E82" s="3"/>
      <c r="F82" s="2"/>
      <c r="G82" s="9">
        <f>SUM(G79:G81)</f>
        <v>307193077</v>
      </c>
      <c r="H82" s="4"/>
      <c r="I82" s="9">
        <f>SUM(I79:I81)</f>
        <v>296510539</v>
      </c>
      <c r="J82" s="4"/>
      <c r="K82" s="9">
        <f>SUM(K79:K81)</f>
        <v>303235367</v>
      </c>
      <c r="L82" s="4"/>
      <c r="M82" s="9">
        <f>SUM(M79:M81)</f>
        <v>246868869</v>
      </c>
    </row>
    <row r="83" spans="1:13" ht="9.9499999999999993" customHeight="1" x14ac:dyDescent="0.2">
      <c r="A83" s="2"/>
      <c r="B83" s="2"/>
      <c r="C83" s="2"/>
      <c r="D83" s="2"/>
      <c r="E83" s="3"/>
      <c r="F83" s="2"/>
      <c r="G83" s="16"/>
      <c r="H83" s="4"/>
      <c r="I83" s="16"/>
      <c r="J83" s="4"/>
      <c r="K83" s="16"/>
      <c r="L83" s="4"/>
      <c r="M83" s="16"/>
    </row>
    <row r="84" spans="1:13" ht="15.6" customHeight="1" x14ac:dyDescent="0.2">
      <c r="A84" s="1" t="s">
        <v>42</v>
      </c>
      <c r="B84" s="2"/>
      <c r="C84" s="2"/>
      <c r="D84" s="2"/>
      <c r="E84" s="3"/>
      <c r="F84" s="2"/>
      <c r="G84" s="9">
        <f>SUM(G82,G75)</f>
        <v>610075383</v>
      </c>
      <c r="H84" s="4"/>
      <c r="I84" s="9">
        <f>SUM(I82,I75)</f>
        <v>568631636</v>
      </c>
      <c r="J84" s="4"/>
      <c r="K84" s="9">
        <f>SUM(K82,K75)</f>
        <v>563643108</v>
      </c>
      <c r="L84" s="4"/>
      <c r="M84" s="9">
        <f>SUM(M82,M75)</f>
        <v>494549514</v>
      </c>
    </row>
    <row r="85" spans="1:13" ht="9.9499999999999993" customHeight="1" x14ac:dyDescent="0.2">
      <c r="A85" s="2"/>
      <c r="B85" s="2"/>
      <c r="C85" s="2"/>
      <c r="D85" s="2"/>
      <c r="E85" s="3"/>
      <c r="F85" s="2"/>
      <c r="G85" s="16"/>
      <c r="H85" s="4"/>
      <c r="I85" s="16"/>
      <c r="J85" s="4"/>
      <c r="K85" s="16"/>
      <c r="L85" s="4"/>
      <c r="M85" s="16"/>
    </row>
    <row r="86" spans="1:13" ht="9.9499999999999993" customHeight="1" x14ac:dyDescent="0.2">
      <c r="A86" s="2"/>
      <c r="B86" s="2"/>
      <c r="C86" s="2"/>
      <c r="D86" s="2"/>
      <c r="E86" s="3"/>
      <c r="F86" s="2"/>
      <c r="G86" s="16"/>
      <c r="H86" s="4"/>
      <c r="I86" s="16"/>
      <c r="J86" s="4"/>
      <c r="K86" s="16"/>
      <c r="L86" s="4"/>
      <c r="M86" s="16"/>
    </row>
    <row r="87" spans="1:13" ht="15.6" customHeight="1" x14ac:dyDescent="0.2">
      <c r="A87" s="1" t="s">
        <v>43</v>
      </c>
      <c r="B87" s="2"/>
      <c r="C87" s="2"/>
      <c r="D87" s="2"/>
      <c r="E87" s="3"/>
      <c r="F87" s="2"/>
      <c r="G87" s="16"/>
      <c r="H87" s="4"/>
      <c r="I87" s="16"/>
      <c r="J87" s="4"/>
      <c r="K87" s="16"/>
      <c r="L87" s="4"/>
      <c r="M87" s="16"/>
    </row>
    <row r="88" spans="1:13" ht="9.9499999999999993" customHeight="1" x14ac:dyDescent="0.2">
      <c r="A88" s="2"/>
      <c r="B88" s="2"/>
      <c r="C88" s="2"/>
      <c r="D88" s="2"/>
      <c r="E88" s="3"/>
      <c r="F88" s="2"/>
      <c r="G88" s="16"/>
      <c r="H88" s="4"/>
      <c r="I88" s="16"/>
      <c r="J88" s="4"/>
      <c r="K88" s="16"/>
      <c r="L88" s="4"/>
      <c r="M88" s="16"/>
    </row>
    <row r="89" spans="1:13" ht="15.6" customHeight="1" x14ac:dyDescent="0.2">
      <c r="A89" s="2" t="s">
        <v>44</v>
      </c>
      <c r="B89" s="2"/>
      <c r="C89" s="2"/>
      <c r="D89" s="2"/>
      <c r="E89" s="3"/>
      <c r="F89" s="2"/>
      <c r="G89" s="16"/>
      <c r="H89" s="4"/>
      <c r="I89" s="16"/>
      <c r="J89" s="4"/>
      <c r="K89" s="16"/>
      <c r="L89" s="4"/>
      <c r="M89" s="16"/>
    </row>
    <row r="90" spans="1:13" ht="15.6" customHeight="1" x14ac:dyDescent="0.2">
      <c r="A90" s="2"/>
      <c r="B90" s="2" t="s">
        <v>45</v>
      </c>
      <c r="C90" s="2"/>
      <c r="D90" s="2"/>
      <c r="E90" s="3"/>
      <c r="F90" s="2"/>
      <c r="G90" s="16"/>
      <c r="H90" s="4"/>
      <c r="I90" s="16"/>
      <c r="J90" s="4"/>
      <c r="K90" s="16"/>
      <c r="L90" s="4"/>
      <c r="M90" s="16"/>
    </row>
    <row r="91" spans="1:13" ht="15.6" customHeight="1" x14ac:dyDescent="0.2">
      <c r="A91" s="2"/>
      <c r="B91" s="2"/>
      <c r="C91" s="2" t="s">
        <v>46</v>
      </c>
      <c r="D91" s="2"/>
      <c r="E91" s="3"/>
      <c r="F91" s="2"/>
      <c r="G91" s="16"/>
      <c r="H91" s="4"/>
      <c r="I91" s="16"/>
      <c r="J91" s="4"/>
      <c r="K91" s="16"/>
      <c r="L91" s="4"/>
      <c r="M91" s="16"/>
    </row>
    <row r="92" spans="1:13" ht="15.6" customHeight="1" x14ac:dyDescent="0.2">
      <c r="A92" s="2"/>
      <c r="B92" s="2"/>
      <c r="C92" s="2"/>
      <c r="D92" s="2" t="s">
        <v>47</v>
      </c>
      <c r="E92" s="3"/>
      <c r="F92" s="2"/>
      <c r="G92" s="22">
        <v>470000000</v>
      </c>
      <c r="H92" s="4"/>
      <c r="I92" s="22">
        <v>470000000</v>
      </c>
      <c r="J92" s="4"/>
      <c r="K92" s="22">
        <v>470000000</v>
      </c>
      <c r="L92" s="4"/>
      <c r="M92" s="22">
        <v>470000000</v>
      </c>
    </row>
    <row r="93" spans="1:13" ht="15.6" customHeight="1" x14ac:dyDescent="0.2">
      <c r="A93" s="2"/>
      <c r="B93" s="2" t="s">
        <v>48</v>
      </c>
      <c r="C93" s="2"/>
      <c r="D93" s="2"/>
      <c r="E93" s="3"/>
      <c r="F93" s="2"/>
      <c r="G93" s="16"/>
      <c r="H93" s="4"/>
      <c r="I93" s="16"/>
      <c r="J93" s="4"/>
      <c r="K93" s="16"/>
      <c r="L93" s="4"/>
      <c r="M93" s="16"/>
    </row>
    <row r="94" spans="1:13" ht="15.6" customHeight="1" x14ac:dyDescent="0.2">
      <c r="A94" s="2"/>
      <c r="B94" s="2"/>
      <c r="C94" s="2" t="s">
        <v>49</v>
      </c>
      <c r="D94" s="2"/>
      <c r="E94" s="3"/>
      <c r="F94" s="2"/>
      <c r="G94" s="17"/>
      <c r="H94" s="4"/>
      <c r="I94" s="17"/>
      <c r="J94" s="4"/>
      <c r="K94" s="17"/>
      <c r="L94" s="4"/>
      <c r="M94" s="17"/>
    </row>
    <row r="95" spans="1:13" ht="15.6" customHeight="1" x14ac:dyDescent="0.2">
      <c r="A95" s="2"/>
      <c r="B95" s="2"/>
      <c r="C95" s="2"/>
      <c r="D95" s="2" t="s">
        <v>50</v>
      </c>
      <c r="E95" s="3"/>
      <c r="F95" s="2"/>
      <c r="G95" s="16">
        <v>470000000</v>
      </c>
      <c r="H95" s="4"/>
      <c r="I95" s="16">
        <v>470000000</v>
      </c>
      <c r="J95" s="4"/>
      <c r="K95" s="16">
        <v>470000000</v>
      </c>
      <c r="L95" s="4"/>
      <c r="M95" s="16">
        <v>470000000</v>
      </c>
    </row>
    <row r="96" spans="1:13" ht="15.6" customHeight="1" x14ac:dyDescent="0.2">
      <c r="A96" s="2" t="s">
        <v>51</v>
      </c>
      <c r="B96" s="2"/>
      <c r="C96" s="2"/>
      <c r="D96" s="2"/>
      <c r="E96" s="3"/>
      <c r="F96" s="2"/>
      <c r="G96" s="16">
        <v>267503419</v>
      </c>
      <c r="H96" s="4"/>
      <c r="I96" s="16">
        <v>267503419</v>
      </c>
      <c r="J96" s="4"/>
      <c r="K96" s="16">
        <v>267503419</v>
      </c>
      <c r="L96" s="4"/>
      <c r="M96" s="16">
        <v>267503419</v>
      </c>
    </row>
    <row r="97" spans="1:13" ht="15.6" customHeight="1" x14ac:dyDescent="0.2">
      <c r="A97" s="2" t="s">
        <v>52</v>
      </c>
      <c r="B97" s="2"/>
      <c r="C97" s="2"/>
      <c r="D97" s="2"/>
      <c r="E97" s="3"/>
      <c r="F97" s="2"/>
      <c r="G97" s="16"/>
      <c r="H97" s="4"/>
      <c r="I97" s="16"/>
      <c r="J97" s="4"/>
      <c r="K97" s="16"/>
      <c r="L97" s="4"/>
      <c r="M97" s="16"/>
    </row>
    <row r="98" spans="1:13" ht="15.6" customHeight="1" x14ac:dyDescent="0.2">
      <c r="A98" s="2"/>
      <c r="B98" s="2" t="s">
        <v>53</v>
      </c>
      <c r="C98" s="2"/>
      <c r="D98" s="2"/>
      <c r="E98" s="3">
        <v>22</v>
      </c>
      <c r="F98" s="2"/>
      <c r="G98" s="16">
        <v>47000000</v>
      </c>
      <c r="H98" s="4"/>
      <c r="I98" s="16">
        <v>47000000</v>
      </c>
      <c r="J98" s="4"/>
      <c r="K98" s="16">
        <v>47000000</v>
      </c>
      <c r="L98" s="4"/>
      <c r="M98" s="16">
        <v>47000000</v>
      </c>
    </row>
    <row r="99" spans="1:13" ht="15.6" customHeight="1" x14ac:dyDescent="0.2">
      <c r="A99" s="2"/>
      <c r="B99" s="2" t="s">
        <v>54</v>
      </c>
      <c r="C99" s="2"/>
      <c r="D99" s="2"/>
      <c r="E99" s="3"/>
      <c r="F99" s="2"/>
      <c r="G99" s="16">
        <v>20000000</v>
      </c>
      <c r="H99" s="4"/>
      <c r="I99" s="16">
        <v>20000000</v>
      </c>
      <c r="J99" s="4"/>
      <c r="K99" s="16">
        <v>20000000</v>
      </c>
      <c r="L99" s="4"/>
      <c r="M99" s="16">
        <v>20000000</v>
      </c>
    </row>
    <row r="100" spans="1:13" ht="15.6" customHeight="1" x14ac:dyDescent="0.2">
      <c r="A100" s="2"/>
      <c r="B100" s="2" t="s">
        <v>55</v>
      </c>
      <c r="C100" s="2"/>
      <c r="D100" s="2"/>
      <c r="E100" s="3"/>
      <c r="F100" s="2"/>
      <c r="G100" s="16">
        <v>4799000554</v>
      </c>
      <c r="H100" s="4"/>
      <c r="I100" s="16">
        <v>4006383217</v>
      </c>
      <c r="J100" s="4"/>
      <c r="K100" s="16">
        <v>4450657082</v>
      </c>
      <c r="L100" s="4"/>
      <c r="M100" s="16">
        <v>3812909968</v>
      </c>
    </row>
    <row r="101" spans="1:13" ht="15.6" customHeight="1" x14ac:dyDescent="0.2">
      <c r="A101" s="2" t="s">
        <v>56</v>
      </c>
      <c r="B101" s="2"/>
      <c r="C101" s="2"/>
      <c r="D101" s="2"/>
      <c r="E101" s="3"/>
      <c r="F101" s="2"/>
      <c r="G101" s="9">
        <v>-33724933</v>
      </c>
      <c r="H101" s="4"/>
      <c r="I101" s="9">
        <v>-7457562</v>
      </c>
      <c r="J101" s="4"/>
      <c r="K101" s="9">
        <v>0</v>
      </c>
      <c r="L101" s="4"/>
      <c r="M101" s="9">
        <v>0</v>
      </c>
    </row>
    <row r="102" spans="1:13" ht="9.9499999999999993" customHeight="1" x14ac:dyDescent="0.2">
      <c r="A102" s="2"/>
      <c r="B102" s="2"/>
      <c r="C102" s="2"/>
      <c r="D102" s="2"/>
      <c r="E102" s="3"/>
      <c r="F102" s="2"/>
      <c r="G102" s="16"/>
      <c r="H102" s="4"/>
      <c r="I102" s="16"/>
      <c r="J102" s="4"/>
      <c r="K102" s="16"/>
      <c r="L102" s="4"/>
      <c r="M102" s="16"/>
    </row>
    <row r="103" spans="1:13" ht="15.6" customHeight="1" x14ac:dyDescent="0.2">
      <c r="A103" s="1" t="s">
        <v>57</v>
      </c>
      <c r="B103" s="2"/>
      <c r="C103" s="2"/>
      <c r="D103" s="2"/>
      <c r="E103" s="3"/>
      <c r="F103" s="2"/>
      <c r="G103" s="16"/>
      <c r="H103" s="4"/>
      <c r="I103" s="16"/>
      <c r="J103" s="4"/>
      <c r="K103" s="16"/>
      <c r="L103" s="4"/>
      <c r="M103" s="16"/>
    </row>
    <row r="104" spans="1:13" ht="15.6" customHeight="1" x14ac:dyDescent="0.2">
      <c r="A104" s="2"/>
      <c r="B104" s="1" t="s">
        <v>58</v>
      </c>
      <c r="C104" s="2"/>
      <c r="D104" s="2"/>
      <c r="E104" s="3"/>
      <c r="F104" s="2"/>
      <c r="G104" s="16">
        <f>SUM(G95:G101)</f>
        <v>5569779040</v>
      </c>
      <c r="H104" s="4"/>
      <c r="I104" s="16">
        <f>SUM(I95:I101)</f>
        <v>4803429074</v>
      </c>
      <c r="J104" s="4"/>
      <c r="K104" s="16">
        <f>SUM(K95:K101)</f>
        <v>5255160501</v>
      </c>
      <c r="L104" s="4"/>
      <c r="M104" s="16">
        <f>SUM(M95:M101)</f>
        <v>4617413387</v>
      </c>
    </row>
    <row r="105" spans="1:13" ht="15.6" customHeight="1" x14ac:dyDescent="0.2">
      <c r="A105" s="2" t="s">
        <v>59</v>
      </c>
      <c r="B105" s="2"/>
      <c r="C105" s="2"/>
      <c r="D105" s="2"/>
      <c r="E105" s="3">
        <v>24</v>
      </c>
      <c r="F105" s="2"/>
      <c r="G105" s="9">
        <v>344069579</v>
      </c>
      <c r="H105" s="4"/>
      <c r="I105" s="9">
        <v>248697438</v>
      </c>
      <c r="J105" s="4"/>
      <c r="K105" s="9">
        <v>0</v>
      </c>
      <c r="L105" s="4"/>
      <c r="M105" s="9">
        <v>0</v>
      </c>
    </row>
    <row r="106" spans="1:13" ht="9.9499999999999993" customHeight="1" x14ac:dyDescent="0.2">
      <c r="A106" s="2"/>
      <c r="B106" s="2"/>
      <c r="C106" s="2"/>
      <c r="D106" s="2"/>
      <c r="E106" s="3"/>
      <c r="F106" s="2"/>
      <c r="G106" s="16"/>
      <c r="H106" s="4"/>
      <c r="I106" s="16"/>
      <c r="J106" s="4"/>
      <c r="K106" s="16"/>
      <c r="L106" s="4"/>
      <c r="M106" s="16"/>
    </row>
    <row r="107" spans="1:13" ht="15.6" customHeight="1" x14ac:dyDescent="0.2">
      <c r="A107" s="1" t="s">
        <v>60</v>
      </c>
      <c r="B107" s="2"/>
      <c r="C107" s="2"/>
      <c r="D107" s="2"/>
      <c r="E107" s="3"/>
      <c r="F107" s="2"/>
      <c r="G107" s="9">
        <f>SUM(G104:G105)</f>
        <v>5913848619</v>
      </c>
      <c r="H107" s="4"/>
      <c r="I107" s="9">
        <f>SUM(I104:I105)</f>
        <v>5052126512</v>
      </c>
      <c r="J107" s="4"/>
      <c r="K107" s="9">
        <f>SUM(K104:K105)</f>
        <v>5255160501</v>
      </c>
      <c r="L107" s="4"/>
      <c r="M107" s="9">
        <f>SUM(M104:M105)</f>
        <v>4617413387</v>
      </c>
    </row>
    <row r="108" spans="1:13" ht="9.9499999999999993" customHeight="1" x14ac:dyDescent="0.2">
      <c r="A108" s="2"/>
      <c r="B108" s="2"/>
      <c r="C108" s="2"/>
      <c r="D108" s="2"/>
      <c r="E108" s="3"/>
      <c r="F108" s="2"/>
      <c r="G108" s="16"/>
      <c r="H108" s="4"/>
      <c r="I108" s="16"/>
      <c r="J108" s="4"/>
      <c r="K108" s="16"/>
      <c r="L108" s="4"/>
      <c r="M108" s="16"/>
    </row>
    <row r="109" spans="1:13" ht="15.6" customHeight="1" x14ac:dyDescent="0.2">
      <c r="A109" s="1" t="s">
        <v>61</v>
      </c>
      <c r="B109" s="1"/>
      <c r="C109" s="1"/>
      <c r="D109" s="2"/>
      <c r="E109" s="3"/>
      <c r="F109" s="2"/>
      <c r="G109" s="22">
        <f>G84+G107</f>
        <v>6523924002</v>
      </c>
      <c r="H109" s="4"/>
      <c r="I109" s="22">
        <f>I84+I107</f>
        <v>5620758148</v>
      </c>
      <c r="J109" s="4"/>
      <c r="K109" s="22">
        <f>K84+K107</f>
        <v>5818803609</v>
      </c>
      <c r="L109" s="4"/>
      <c r="M109" s="22">
        <f>M84+M107</f>
        <v>5111962901</v>
      </c>
    </row>
    <row r="110" spans="1:13" ht="14.25" customHeight="1" x14ac:dyDescent="0.2">
      <c r="A110" s="1"/>
      <c r="B110" s="1"/>
      <c r="C110" s="1"/>
      <c r="D110" s="2"/>
      <c r="E110" s="3"/>
      <c r="F110" s="2"/>
      <c r="G110" s="4"/>
      <c r="H110" s="4"/>
      <c r="I110" s="4"/>
      <c r="J110" s="4"/>
      <c r="K110" s="4"/>
      <c r="L110" s="4"/>
      <c r="M110" s="4"/>
    </row>
    <row r="111" spans="1:13" ht="21.75" customHeight="1" x14ac:dyDescent="0.2">
      <c r="A111" s="87" t="str">
        <f>A53</f>
        <v>The accompanying notes are an integral part of these consolidated and separate financial statements.</v>
      </c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</row>
  </sheetData>
  <mergeCells count="10">
    <mergeCell ref="A111:M111"/>
    <mergeCell ref="K59:M59"/>
    <mergeCell ref="K60:M60"/>
    <mergeCell ref="G6:I6"/>
    <mergeCell ref="K6:M6"/>
    <mergeCell ref="G7:I7"/>
    <mergeCell ref="K7:M7"/>
    <mergeCell ref="A53:M53"/>
    <mergeCell ref="G59:I59"/>
    <mergeCell ref="G60:I60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5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zoomScaleNormal="100" zoomScaleSheetLayoutView="100" workbookViewId="0"/>
  </sheetViews>
  <sheetFormatPr defaultColWidth="14.42578125" defaultRowHeight="15" customHeight="1" x14ac:dyDescent="0.2"/>
  <cols>
    <col min="1" max="3" width="1.42578125" style="5" customWidth="1"/>
    <col min="4" max="4" width="36" style="5" customWidth="1"/>
    <col min="5" max="5" width="5.140625" style="5" customWidth="1"/>
    <col min="6" max="6" width="0.7109375" style="5" customWidth="1"/>
    <col min="7" max="7" width="14.28515625" style="5" customWidth="1"/>
    <col min="8" max="8" width="0.7109375" style="5" customWidth="1"/>
    <col min="9" max="9" width="14.28515625" style="5" customWidth="1"/>
    <col min="10" max="10" width="0.7109375" style="5" customWidth="1"/>
    <col min="11" max="11" width="14.28515625" style="5" customWidth="1"/>
    <col min="12" max="12" width="0.7109375" style="5" customWidth="1"/>
    <col min="13" max="13" width="14.28515625" style="5" customWidth="1"/>
    <col min="14" max="16384" width="14.42578125" style="5"/>
  </cols>
  <sheetData>
    <row r="1" spans="1:13" ht="16.5" customHeight="1" x14ac:dyDescent="0.2">
      <c r="A1" s="1" t="s">
        <v>0</v>
      </c>
      <c r="B1" s="2"/>
      <c r="C1" s="2"/>
      <c r="D1" s="2"/>
      <c r="E1" s="3"/>
      <c r="F1" s="2"/>
      <c r="G1" s="23"/>
      <c r="H1" s="23"/>
      <c r="I1" s="23"/>
      <c r="J1" s="23"/>
      <c r="K1" s="24"/>
      <c r="L1" s="23"/>
      <c r="M1" s="24"/>
    </row>
    <row r="2" spans="1:13" ht="16.5" customHeight="1" x14ac:dyDescent="0.2">
      <c r="A2" s="1" t="s">
        <v>62</v>
      </c>
      <c r="B2" s="2"/>
      <c r="C2" s="2"/>
      <c r="D2" s="2"/>
      <c r="E2" s="3"/>
      <c r="F2" s="2"/>
      <c r="G2" s="23"/>
      <c r="H2" s="23"/>
      <c r="I2" s="23"/>
      <c r="J2" s="23"/>
      <c r="K2" s="24"/>
      <c r="L2" s="23"/>
      <c r="M2" s="24"/>
    </row>
    <row r="3" spans="1:13" ht="16.5" customHeight="1" x14ac:dyDescent="0.2">
      <c r="A3" s="6" t="s">
        <v>179</v>
      </c>
      <c r="B3" s="7"/>
      <c r="C3" s="7"/>
      <c r="D3" s="7"/>
      <c r="E3" s="8"/>
      <c r="F3" s="7"/>
      <c r="G3" s="25"/>
      <c r="H3" s="25"/>
      <c r="I3" s="25"/>
      <c r="J3" s="25"/>
      <c r="K3" s="26"/>
      <c r="L3" s="25"/>
      <c r="M3" s="26"/>
    </row>
    <row r="4" spans="1:13" ht="16.5" customHeight="1" x14ac:dyDescent="0.2">
      <c r="A4" s="2"/>
      <c r="B4" s="2"/>
      <c r="C4" s="2"/>
      <c r="D4" s="2"/>
      <c r="E4" s="3"/>
      <c r="F4" s="2"/>
      <c r="G4" s="27"/>
      <c r="H4" s="2"/>
      <c r="I4" s="27"/>
      <c r="J4" s="2"/>
      <c r="K4" s="24"/>
      <c r="L4" s="27"/>
      <c r="M4" s="24"/>
    </row>
    <row r="5" spans="1:13" ht="16.5" customHeight="1" x14ac:dyDescent="0.2">
      <c r="A5" s="2"/>
      <c r="B5" s="2"/>
      <c r="C5" s="2"/>
      <c r="D5" s="2"/>
      <c r="E5" s="3"/>
      <c r="F5" s="2"/>
      <c r="G5" s="27"/>
      <c r="H5" s="2"/>
      <c r="I5" s="27"/>
      <c r="J5" s="2"/>
      <c r="K5" s="24"/>
      <c r="L5" s="27"/>
      <c r="M5" s="24"/>
    </row>
    <row r="6" spans="1:13" ht="16.5" customHeight="1" x14ac:dyDescent="0.2">
      <c r="A6" s="2"/>
      <c r="B6" s="2"/>
      <c r="C6" s="2"/>
      <c r="D6" s="2"/>
      <c r="E6" s="3"/>
      <c r="F6" s="2"/>
      <c r="G6" s="95" t="s">
        <v>2</v>
      </c>
      <c r="H6" s="90"/>
      <c r="I6" s="90"/>
      <c r="J6" s="3"/>
      <c r="K6" s="93" t="s">
        <v>3</v>
      </c>
      <c r="L6" s="90"/>
      <c r="M6" s="90"/>
    </row>
    <row r="7" spans="1:13" ht="16.5" customHeight="1" x14ac:dyDescent="0.2">
      <c r="A7" s="2"/>
      <c r="B7" s="2"/>
      <c r="C7" s="2"/>
      <c r="D7" s="2"/>
      <c r="E7" s="3"/>
      <c r="F7" s="2"/>
      <c r="G7" s="96" t="s">
        <v>63</v>
      </c>
      <c r="H7" s="88"/>
      <c r="I7" s="88"/>
      <c r="J7" s="3"/>
      <c r="K7" s="94" t="s">
        <v>63</v>
      </c>
      <c r="L7" s="88"/>
      <c r="M7" s="88"/>
    </row>
    <row r="8" spans="1:13" ht="16.5" customHeight="1" x14ac:dyDescent="0.2">
      <c r="A8" s="2"/>
      <c r="B8" s="2"/>
      <c r="C8" s="2"/>
      <c r="D8" s="2"/>
      <c r="E8" s="11"/>
      <c r="F8" s="1"/>
      <c r="G8" s="12" t="s">
        <v>178</v>
      </c>
      <c r="H8" s="13"/>
      <c r="I8" s="12" t="s">
        <v>5</v>
      </c>
      <c r="J8" s="13"/>
      <c r="K8" s="12" t="s">
        <v>178</v>
      </c>
      <c r="L8" s="13"/>
      <c r="M8" s="12" t="s">
        <v>5</v>
      </c>
    </row>
    <row r="9" spans="1:13" ht="16.5" customHeight="1" x14ac:dyDescent="0.2">
      <c r="A9" s="2"/>
      <c r="B9" s="2"/>
      <c r="C9" s="2"/>
      <c r="D9" s="2"/>
      <c r="E9" s="14" t="s">
        <v>6</v>
      </c>
      <c r="F9" s="1"/>
      <c r="G9" s="28" t="s">
        <v>7</v>
      </c>
      <c r="H9" s="1"/>
      <c r="I9" s="28" t="s">
        <v>7</v>
      </c>
      <c r="J9" s="1"/>
      <c r="K9" s="28" t="s">
        <v>7</v>
      </c>
      <c r="L9" s="1"/>
      <c r="M9" s="28" t="s">
        <v>7</v>
      </c>
    </row>
    <row r="10" spans="1:13" ht="16.5" customHeight="1" x14ac:dyDescent="0.2">
      <c r="A10" s="2"/>
      <c r="B10" s="2"/>
      <c r="C10" s="2"/>
      <c r="D10" s="2"/>
      <c r="E10" s="3"/>
      <c r="F10" s="2"/>
      <c r="G10" s="29"/>
      <c r="H10" s="2"/>
      <c r="I10" s="29"/>
      <c r="J10" s="2"/>
      <c r="K10" s="30"/>
      <c r="L10" s="27"/>
      <c r="M10" s="30"/>
    </row>
    <row r="11" spans="1:13" ht="16.5" customHeight="1" x14ac:dyDescent="0.2">
      <c r="A11" s="2" t="s">
        <v>64</v>
      </c>
      <c r="B11" s="2"/>
      <c r="C11" s="2"/>
      <c r="D11" s="2"/>
      <c r="E11" s="3"/>
      <c r="F11" s="2"/>
      <c r="G11" s="31">
        <v>16434372804</v>
      </c>
      <c r="H11" s="2"/>
      <c r="I11" s="31">
        <v>13552080253</v>
      </c>
      <c r="J11" s="2"/>
      <c r="K11" s="31">
        <v>14976527092</v>
      </c>
      <c r="L11" s="2"/>
      <c r="M11" s="31">
        <v>12623184429</v>
      </c>
    </row>
    <row r="12" spans="1:13" ht="16.5" customHeight="1" x14ac:dyDescent="0.2">
      <c r="A12" s="2" t="s">
        <v>65</v>
      </c>
      <c r="B12" s="2"/>
      <c r="C12" s="2"/>
      <c r="D12" s="2"/>
      <c r="E12" s="3"/>
      <c r="F12" s="2"/>
      <c r="G12" s="7">
        <v>-13830505093</v>
      </c>
      <c r="H12" s="2"/>
      <c r="I12" s="7">
        <v>-11572766338</v>
      </c>
      <c r="J12" s="2"/>
      <c r="K12" s="7">
        <v>-12823726704</v>
      </c>
      <c r="L12" s="2"/>
      <c r="M12" s="7">
        <v>-10855783655</v>
      </c>
    </row>
    <row r="13" spans="1:13" ht="16.5" customHeight="1" x14ac:dyDescent="0.2">
      <c r="A13" s="2"/>
      <c r="B13" s="2"/>
      <c r="C13" s="2"/>
      <c r="D13" s="2"/>
      <c r="E13" s="3"/>
      <c r="F13" s="2"/>
      <c r="G13" s="32"/>
      <c r="H13" s="2"/>
      <c r="I13" s="32"/>
      <c r="J13" s="2"/>
      <c r="K13" s="32"/>
      <c r="L13" s="2"/>
      <c r="M13" s="32"/>
    </row>
    <row r="14" spans="1:13" ht="16.5" customHeight="1" x14ac:dyDescent="0.2">
      <c r="A14" s="1" t="s">
        <v>66</v>
      </c>
      <c r="B14" s="2"/>
      <c r="C14" s="2"/>
      <c r="D14" s="2"/>
      <c r="E14" s="3"/>
      <c r="F14" s="2"/>
      <c r="G14" s="32">
        <f>SUM(G11:G13)</f>
        <v>2603867711</v>
      </c>
      <c r="H14" s="23"/>
      <c r="I14" s="32">
        <f>SUM(I11:I13)</f>
        <v>1979313915</v>
      </c>
      <c r="J14" s="23"/>
      <c r="K14" s="32">
        <f>SUM(K11:K12)</f>
        <v>2152800388</v>
      </c>
      <c r="L14" s="23"/>
      <c r="M14" s="32">
        <f>SUM(M11:M12)</f>
        <v>1767400774</v>
      </c>
    </row>
    <row r="15" spans="1:13" ht="16.5" customHeight="1" x14ac:dyDescent="0.2">
      <c r="A15" s="2" t="s">
        <v>67</v>
      </c>
      <c r="B15" s="2"/>
      <c r="C15" s="2"/>
      <c r="D15" s="2"/>
      <c r="E15" s="3"/>
      <c r="F15" s="2"/>
      <c r="G15" s="32">
        <v>53076124</v>
      </c>
      <c r="H15" s="23"/>
      <c r="I15" s="32">
        <v>30108176</v>
      </c>
      <c r="J15" s="23"/>
      <c r="K15" s="32">
        <v>70343555</v>
      </c>
      <c r="L15" s="23"/>
      <c r="M15" s="32">
        <v>44054298</v>
      </c>
    </row>
    <row r="16" spans="1:13" ht="16.5" customHeight="1" x14ac:dyDescent="0.2">
      <c r="A16" s="33" t="s">
        <v>68</v>
      </c>
      <c r="B16" s="2"/>
      <c r="C16" s="2"/>
      <c r="D16" s="2"/>
      <c r="E16" s="2"/>
      <c r="F16" s="2"/>
      <c r="G16" s="31"/>
      <c r="H16" s="2"/>
      <c r="I16" s="31"/>
      <c r="J16" s="2"/>
      <c r="K16" s="31"/>
      <c r="L16" s="2"/>
      <c r="M16" s="31"/>
    </row>
    <row r="17" spans="1:13" ht="16.5" customHeight="1" x14ac:dyDescent="0.2">
      <c r="A17" s="2"/>
      <c r="B17" s="2" t="s">
        <v>69</v>
      </c>
      <c r="C17" s="2"/>
      <c r="D17" s="2"/>
      <c r="E17" s="3">
        <v>14</v>
      </c>
      <c r="F17" s="2"/>
      <c r="G17" s="32">
        <v>-26558456</v>
      </c>
      <c r="H17" s="23"/>
      <c r="I17" s="32">
        <v>9022841</v>
      </c>
      <c r="J17" s="23"/>
      <c r="K17" s="32">
        <v>-26558456</v>
      </c>
      <c r="L17" s="23"/>
      <c r="M17" s="32">
        <v>9022841</v>
      </c>
    </row>
    <row r="18" spans="1:13" ht="16.5" customHeight="1" x14ac:dyDescent="0.2">
      <c r="A18" s="2" t="s">
        <v>70</v>
      </c>
      <c r="B18" s="2"/>
      <c r="C18" s="2"/>
      <c r="D18" s="2"/>
      <c r="E18" s="3"/>
      <c r="F18" s="2"/>
      <c r="G18" s="32">
        <v>-300257102</v>
      </c>
      <c r="H18" s="23"/>
      <c r="I18" s="32">
        <v>-241838704</v>
      </c>
      <c r="J18" s="23"/>
      <c r="K18" s="32">
        <v>-246144008</v>
      </c>
      <c r="L18" s="23"/>
      <c r="M18" s="32">
        <v>-201223471</v>
      </c>
    </row>
    <row r="19" spans="1:13" ht="16.5" customHeight="1" x14ac:dyDescent="0.2">
      <c r="A19" s="2" t="s">
        <v>71</v>
      </c>
      <c r="B19" s="2"/>
      <c r="C19" s="2"/>
      <c r="D19" s="2"/>
      <c r="E19" s="3"/>
      <c r="F19" s="2"/>
      <c r="G19" s="32">
        <v>-219435740</v>
      </c>
      <c r="H19" s="23"/>
      <c r="I19" s="32">
        <v>-178975672</v>
      </c>
      <c r="J19" s="23"/>
      <c r="K19" s="32">
        <v>-166785847</v>
      </c>
      <c r="L19" s="23"/>
      <c r="M19" s="32">
        <v>-146127810</v>
      </c>
    </row>
    <row r="20" spans="1:13" ht="16.5" customHeight="1" x14ac:dyDescent="0.2">
      <c r="A20" s="2" t="s">
        <v>72</v>
      </c>
      <c r="B20" s="2"/>
      <c r="C20" s="2"/>
      <c r="D20" s="2"/>
      <c r="E20" s="3"/>
      <c r="F20" s="2"/>
      <c r="G20" s="32">
        <v>-1097414</v>
      </c>
      <c r="H20" s="23"/>
      <c r="I20" s="32">
        <v>-4983256</v>
      </c>
      <c r="J20" s="23"/>
      <c r="K20" s="16">
        <v>-4917803</v>
      </c>
      <c r="L20" s="2"/>
      <c r="M20" s="16">
        <v>-239630</v>
      </c>
    </row>
    <row r="21" spans="1:13" ht="16.5" customHeight="1" x14ac:dyDescent="0.2">
      <c r="A21" s="33" t="s">
        <v>73</v>
      </c>
      <c r="B21" s="2"/>
      <c r="C21" s="2"/>
      <c r="D21" s="2"/>
      <c r="E21" s="3"/>
      <c r="F21" s="2"/>
      <c r="G21" s="32">
        <v>123798929</v>
      </c>
      <c r="H21" s="23"/>
      <c r="I21" s="32">
        <v>45026540</v>
      </c>
      <c r="J21" s="23"/>
      <c r="K21" s="16">
        <v>121859696</v>
      </c>
      <c r="L21" s="23"/>
      <c r="M21" s="16">
        <v>52542336</v>
      </c>
    </row>
    <row r="22" spans="1:13" ht="16.5" customHeight="1" x14ac:dyDescent="0.2">
      <c r="A22" s="33" t="s">
        <v>193</v>
      </c>
      <c r="B22" s="2"/>
      <c r="C22" s="2"/>
      <c r="D22" s="2"/>
      <c r="E22" s="3"/>
      <c r="F22" s="2"/>
      <c r="G22" s="32">
        <v>21565850</v>
      </c>
      <c r="H22" s="23"/>
      <c r="I22" s="32">
        <v>-23313081</v>
      </c>
      <c r="J22" s="23"/>
      <c r="K22" s="32">
        <v>21565850</v>
      </c>
      <c r="L22" s="23"/>
      <c r="M22" s="32">
        <v>-23313081</v>
      </c>
    </row>
    <row r="23" spans="1:13" ht="16.5" customHeight="1" x14ac:dyDescent="0.2">
      <c r="A23" s="2" t="s">
        <v>74</v>
      </c>
      <c r="B23" s="1"/>
      <c r="C23" s="1"/>
      <c r="D23" s="2"/>
      <c r="E23" s="3"/>
      <c r="F23" s="2"/>
      <c r="G23" s="25">
        <v>-2974851</v>
      </c>
      <c r="H23" s="23"/>
      <c r="I23" s="25">
        <v>-4096584</v>
      </c>
      <c r="J23" s="23"/>
      <c r="K23" s="9">
        <v>0</v>
      </c>
      <c r="L23" s="23"/>
      <c r="M23" s="9">
        <v>0</v>
      </c>
    </row>
    <row r="24" spans="1:13" ht="16.5" customHeight="1" x14ac:dyDescent="0.2">
      <c r="A24" s="2"/>
      <c r="B24" s="2"/>
      <c r="C24" s="2"/>
      <c r="D24" s="2"/>
      <c r="E24" s="3"/>
      <c r="F24" s="2"/>
      <c r="G24" s="32"/>
      <c r="H24" s="2"/>
      <c r="I24" s="32"/>
      <c r="J24" s="2"/>
      <c r="K24" s="32"/>
      <c r="L24" s="2"/>
      <c r="M24" s="32"/>
    </row>
    <row r="25" spans="1:13" ht="16.5" customHeight="1" x14ac:dyDescent="0.2">
      <c r="A25" s="1" t="s">
        <v>75</v>
      </c>
      <c r="B25" s="1"/>
      <c r="C25" s="1"/>
      <c r="D25" s="2"/>
      <c r="E25" s="3"/>
      <c r="F25" s="31"/>
      <c r="G25" s="16">
        <f>SUM(G14:G23)</f>
        <v>2251985051</v>
      </c>
      <c r="H25" s="32"/>
      <c r="I25" s="16">
        <f>SUM(I14:I23)</f>
        <v>1610264175</v>
      </c>
      <c r="J25" s="23"/>
      <c r="K25" s="32">
        <f>SUM(K14:K23)</f>
        <v>1922163375</v>
      </c>
      <c r="L25" s="23"/>
      <c r="M25" s="32">
        <f>SUM(M14:M23)</f>
        <v>1502116257</v>
      </c>
    </row>
    <row r="26" spans="1:13" ht="16.5" customHeight="1" x14ac:dyDescent="0.2">
      <c r="A26" s="2" t="s">
        <v>76</v>
      </c>
      <c r="B26" s="2"/>
      <c r="C26" s="2"/>
      <c r="D26" s="2"/>
      <c r="E26" s="3">
        <v>26</v>
      </c>
      <c r="F26" s="2"/>
      <c r="G26" s="25">
        <v>-344003263</v>
      </c>
      <c r="H26" s="23"/>
      <c r="I26" s="25">
        <v>-287970300</v>
      </c>
      <c r="J26" s="23"/>
      <c r="K26" s="25">
        <v>-318856370</v>
      </c>
      <c r="L26" s="23"/>
      <c r="M26" s="25">
        <v>-275534744</v>
      </c>
    </row>
    <row r="27" spans="1:13" ht="16.5" customHeight="1" x14ac:dyDescent="0.2">
      <c r="A27" s="2"/>
      <c r="B27" s="2"/>
      <c r="C27" s="2"/>
      <c r="D27" s="2"/>
      <c r="E27" s="3"/>
      <c r="F27" s="2"/>
      <c r="G27" s="32"/>
      <c r="H27" s="2"/>
      <c r="I27" s="32"/>
      <c r="J27" s="2"/>
      <c r="K27" s="32"/>
      <c r="L27" s="2"/>
      <c r="M27" s="32"/>
    </row>
    <row r="28" spans="1:13" ht="16.5" customHeight="1" x14ac:dyDescent="0.2">
      <c r="A28" s="1" t="s">
        <v>77</v>
      </c>
      <c r="B28" s="2"/>
      <c r="C28" s="2"/>
      <c r="D28" s="2"/>
      <c r="E28" s="3"/>
      <c r="F28" s="31"/>
      <c r="G28" s="16">
        <f>SUM(G25:G26)</f>
        <v>1907981788</v>
      </c>
      <c r="H28" s="32"/>
      <c r="I28" s="16">
        <f>SUM(I25:I26)</f>
        <v>1322293875</v>
      </c>
      <c r="J28" s="23"/>
      <c r="K28" s="32">
        <f>SUM(K25:K26)</f>
        <v>1603307005</v>
      </c>
      <c r="L28" s="23"/>
      <c r="M28" s="32">
        <f>SUM(M25:M26)</f>
        <v>1226581513</v>
      </c>
    </row>
    <row r="29" spans="1:13" ht="16.5" customHeight="1" x14ac:dyDescent="0.2">
      <c r="A29" s="2" t="s">
        <v>78</v>
      </c>
      <c r="B29" s="2"/>
      <c r="C29" s="2"/>
      <c r="D29" s="2"/>
      <c r="E29" s="3"/>
      <c r="F29" s="2"/>
      <c r="G29" s="32"/>
      <c r="H29" s="23"/>
      <c r="I29" s="32"/>
      <c r="J29" s="23"/>
      <c r="K29" s="31"/>
      <c r="L29" s="23"/>
      <c r="M29" s="31"/>
    </row>
    <row r="30" spans="1:13" ht="16.5" customHeight="1" x14ac:dyDescent="0.2">
      <c r="A30" s="2"/>
      <c r="B30" s="34" t="s">
        <v>79</v>
      </c>
      <c r="C30" s="2"/>
      <c r="D30" s="2"/>
      <c r="E30" s="3"/>
      <c r="F30" s="2"/>
      <c r="G30" s="32"/>
      <c r="H30" s="2"/>
      <c r="I30" s="32"/>
      <c r="J30" s="2"/>
      <c r="K30" s="32"/>
      <c r="L30" s="2"/>
      <c r="M30" s="32"/>
    </row>
    <row r="31" spans="1:13" ht="16.5" customHeight="1" x14ac:dyDescent="0.2">
      <c r="A31" s="2"/>
      <c r="B31" s="34"/>
      <c r="C31" s="34" t="s">
        <v>80</v>
      </c>
      <c r="D31" s="2"/>
      <c r="E31" s="3"/>
      <c r="F31" s="2"/>
      <c r="G31" s="32"/>
      <c r="H31" s="2"/>
      <c r="I31" s="32"/>
      <c r="J31" s="2"/>
      <c r="K31" s="32"/>
      <c r="L31" s="2"/>
      <c r="M31" s="32"/>
    </row>
    <row r="32" spans="1:13" ht="16.5" customHeight="1" x14ac:dyDescent="0.2">
      <c r="A32" s="2"/>
      <c r="B32" s="2"/>
      <c r="C32" s="2" t="s">
        <v>81</v>
      </c>
      <c r="D32" s="2" t="s">
        <v>82</v>
      </c>
      <c r="E32" s="3"/>
      <c r="F32" s="2"/>
      <c r="G32" s="32"/>
      <c r="H32" s="2"/>
      <c r="I32" s="32"/>
      <c r="J32" s="2"/>
      <c r="K32" s="32"/>
      <c r="L32" s="2"/>
      <c r="M32" s="32"/>
    </row>
    <row r="33" spans="1:13" ht="16.5" customHeight="1" x14ac:dyDescent="0.2">
      <c r="A33" s="2"/>
      <c r="B33" s="2"/>
      <c r="C33" s="2"/>
      <c r="D33" s="2" t="s">
        <v>83</v>
      </c>
      <c r="E33" s="3">
        <v>21</v>
      </c>
      <c r="F33" s="2"/>
      <c r="G33" s="32">
        <v>-31983292</v>
      </c>
      <c r="H33" s="2"/>
      <c r="I33" s="32">
        <v>-40178141</v>
      </c>
      <c r="J33" s="2"/>
      <c r="K33" s="16">
        <v>-31949864</v>
      </c>
      <c r="L33" s="2"/>
      <c r="M33" s="16">
        <v>-40178141</v>
      </c>
    </row>
    <row r="34" spans="1:13" ht="16.5" customHeight="1" x14ac:dyDescent="0.2">
      <c r="A34" s="2"/>
      <c r="B34" s="2"/>
      <c r="C34" s="2" t="s">
        <v>81</v>
      </c>
      <c r="D34" s="2" t="s">
        <v>84</v>
      </c>
      <c r="E34" s="3"/>
      <c r="F34" s="2"/>
      <c r="G34" s="32"/>
      <c r="H34" s="2"/>
      <c r="I34" s="32"/>
      <c r="J34" s="2"/>
      <c r="K34" s="32"/>
      <c r="L34" s="2"/>
      <c r="M34" s="32"/>
    </row>
    <row r="35" spans="1:13" ht="16.5" customHeight="1" x14ac:dyDescent="0.2">
      <c r="A35" s="2"/>
      <c r="B35" s="2"/>
      <c r="C35" s="2"/>
      <c r="D35" s="2" t="s">
        <v>85</v>
      </c>
      <c r="E35" s="3">
        <v>18</v>
      </c>
      <c r="F35" s="2"/>
      <c r="G35" s="25">
        <v>6398331</v>
      </c>
      <c r="H35" s="31"/>
      <c r="I35" s="25">
        <v>8035628</v>
      </c>
      <c r="J35" s="31"/>
      <c r="K35" s="9">
        <v>6389973</v>
      </c>
      <c r="L35" s="31"/>
      <c r="M35" s="9">
        <v>8035628</v>
      </c>
    </row>
    <row r="36" spans="1:13" ht="16.5" customHeight="1" x14ac:dyDescent="0.2">
      <c r="A36" s="2"/>
      <c r="B36" s="2"/>
      <c r="C36" s="2"/>
      <c r="D36" s="2"/>
      <c r="E36" s="3"/>
      <c r="F36" s="2"/>
      <c r="G36" s="32"/>
      <c r="H36" s="31"/>
      <c r="I36" s="32"/>
      <c r="J36" s="31"/>
      <c r="K36" s="16"/>
      <c r="L36" s="31"/>
      <c r="M36" s="16"/>
    </row>
    <row r="37" spans="1:13" ht="16.5" customHeight="1" x14ac:dyDescent="0.2">
      <c r="A37" s="2"/>
      <c r="B37" s="2"/>
      <c r="C37" s="2" t="s">
        <v>86</v>
      </c>
      <c r="D37" s="2"/>
      <c r="E37" s="3"/>
      <c r="F37" s="2"/>
      <c r="G37" s="32"/>
      <c r="H37" s="31"/>
      <c r="I37" s="32"/>
      <c r="J37" s="31"/>
      <c r="K37" s="16"/>
      <c r="L37" s="31"/>
      <c r="M37" s="16"/>
    </row>
    <row r="38" spans="1:13" ht="16.5" customHeight="1" x14ac:dyDescent="0.2">
      <c r="A38" s="2"/>
      <c r="B38" s="2"/>
      <c r="C38" s="2"/>
      <c r="D38" s="2" t="s">
        <v>80</v>
      </c>
      <c r="E38" s="3"/>
      <c r="F38" s="2"/>
      <c r="G38" s="9">
        <f>SUM(G32:G35)</f>
        <v>-25584961</v>
      </c>
      <c r="H38" s="32"/>
      <c r="I38" s="9">
        <f>SUM(I32:I35)</f>
        <v>-32142513</v>
      </c>
      <c r="J38" s="32"/>
      <c r="K38" s="35">
        <f>SUM(K33:K35)</f>
        <v>-25559891</v>
      </c>
      <c r="L38" s="32"/>
      <c r="M38" s="35">
        <f>SUM(M33:M35)</f>
        <v>-32142513</v>
      </c>
    </row>
    <row r="39" spans="1:13" ht="16.5" customHeight="1" x14ac:dyDescent="0.2">
      <c r="A39" s="2"/>
      <c r="B39" s="2"/>
      <c r="C39" s="2"/>
      <c r="D39" s="2"/>
      <c r="E39" s="3"/>
      <c r="F39" s="2"/>
      <c r="G39" s="32"/>
      <c r="H39" s="2"/>
      <c r="I39" s="32"/>
      <c r="J39" s="2"/>
      <c r="K39" s="32"/>
      <c r="L39" s="2"/>
      <c r="M39" s="32"/>
    </row>
    <row r="40" spans="1:13" ht="16.5" customHeight="1" x14ac:dyDescent="0.2">
      <c r="A40" s="2"/>
      <c r="B40" s="34" t="s">
        <v>87</v>
      </c>
      <c r="C40" s="2"/>
      <c r="D40" s="2"/>
      <c r="E40" s="3"/>
      <c r="F40" s="2"/>
      <c r="G40" s="32"/>
      <c r="H40" s="23"/>
      <c r="I40" s="32"/>
      <c r="J40" s="23"/>
      <c r="K40" s="32"/>
      <c r="L40" s="23"/>
      <c r="M40" s="32"/>
    </row>
    <row r="41" spans="1:13" ht="16.5" customHeight="1" x14ac:dyDescent="0.2">
      <c r="A41" s="2"/>
      <c r="B41" s="34"/>
      <c r="C41" s="34" t="s">
        <v>80</v>
      </c>
      <c r="D41" s="2"/>
      <c r="E41" s="3"/>
      <c r="F41" s="2"/>
      <c r="G41" s="32"/>
      <c r="H41" s="23"/>
      <c r="I41" s="32"/>
      <c r="J41" s="23"/>
      <c r="K41" s="32"/>
      <c r="L41" s="23"/>
      <c r="M41" s="32"/>
    </row>
    <row r="42" spans="1:13" ht="16.5" customHeight="1" x14ac:dyDescent="0.2">
      <c r="A42" s="2"/>
      <c r="B42" s="2"/>
      <c r="C42" s="36" t="s">
        <v>88</v>
      </c>
      <c r="D42" s="2"/>
      <c r="E42" s="3"/>
      <c r="F42" s="2"/>
      <c r="G42" s="32"/>
      <c r="H42" s="23"/>
      <c r="I42" s="32"/>
      <c r="J42" s="23"/>
      <c r="K42" s="32"/>
      <c r="L42" s="23"/>
      <c r="M42" s="32"/>
    </row>
    <row r="43" spans="1:13" ht="16.5" customHeight="1" x14ac:dyDescent="0.2">
      <c r="A43" s="2"/>
      <c r="B43" s="2"/>
      <c r="C43" s="2"/>
      <c r="D43" s="2" t="s">
        <v>4</v>
      </c>
      <c r="E43" s="3"/>
      <c r="F43" s="2"/>
      <c r="G43" s="7">
        <v>-53932876</v>
      </c>
      <c r="H43" s="23"/>
      <c r="I43" s="7">
        <v>-27268265</v>
      </c>
      <c r="J43" s="23"/>
      <c r="K43" s="9">
        <v>0</v>
      </c>
      <c r="L43" s="23"/>
      <c r="M43" s="9">
        <v>0</v>
      </c>
    </row>
    <row r="44" spans="1:13" ht="6" customHeight="1" x14ac:dyDescent="0.2">
      <c r="A44" s="2"/>
      <c r="B44" s="2"/>
      <c r="C44" s="2"/>
      <c r="D44" s="2"/>
      <c r="E44" s="3"/>
      <c r="F44" s="2"/>
      <c r="G44" s="32"/>
      <c r="H44" s="2"/>
      <c r="I44" s="32"/>
      <c r="J44" s="2"/>
      <c r="K44" s="32"/>
      <c r="L44" s="2"/>
      <c r="M44" s="32"/>
    </row>
    <row r="45" spans="1:13" ht="16.5" customHeight="1" x14ac:dyDescent="0.2">
      <c r="A45" s="2"/>
      <c r="B45" s="2"/>
      <c r="C45" s="2" t="s">
        <v>89</v>
      </c>
      <c r="D45" s="2"/>
      <c r="E45" s="3"/>
      <c r="F45" s="2"/>
      <c r="G45" s="32"/>
      <c r="H45" s="2"/>
      <c r="I45" s="32"/>
      <c r="J45" s="2"/>
      <c r="K45" s="32"/>
      <c r="L45" s="2"/>
      <c r="M45" s="32"/>
    </row>
    <row r="46" spans="1:13" ht="16.5" customHeight="1" x14ac:dyDescent="0.2">
      <c r="A46" s="2"/>
      <c r="B46" s="2"/>
      <c r="C46" s="2"/>
      <c r="D46" s="2" t="s">
        <v>80</v>
      </c>
      <c r="E46" s="3"/>
      <c r="F46" s="2"/>
      <c r="G46" s="9">
        <f>G43</f>
        <v>-53932876</v>
      </c>
      <c r="H46" s="2"/>
      <c r="I46" s="9">
        <f>I43</f>
        <v>-27268265</v>
      </c>
      <c r="J46" s="2"/>
      <c r="K46" s="9">
        <f>K43</f>
        <v>0</v>
      </c>
      <c r="L46" s="2"/>
      <c r="M46" s="9">
        <f>M43</f>
        <v>0</v>
      </c>
    </row>
    <row r="47" spans="1:13" ht="16.5" customHeight="1" x14ac:dyDescent="0.2">
      <c r="A47" s="2"/>
      <c r="B47" s="2"/>
      <c r="C47" s="2"/>
      <c r="D47" s="2"/>
      <c r="E47" s="3"/>
      <c r="F47" s="2"/>
      <c r="G47" s="32"/>
      <c r="H47" s="2"/>
      <c r="I47" s="32"/>
      <c r="J47" s="2"/>
      <c r="K47" s="32"/>
      <c r="L47" s="2"/>
      <c r="M47" s="32"/>
    </row>
    <row r="48" spans="1:13" ht="16.5" customHeight="1" x14ac:dyDescent="0.2">
      <c r="A48" s="1" t="s">
        <v>78</v>
      </c>
      <c r="B48" s="1"/>
      <c r="C48" s="2"/>
      <c r="D48" s="2"/>
      <c r="E48" s="3"/>
      <c r="F48" s="2"/>
      <c r="G48" s="32"/>
      <c r="H48" s="23"/>
      <c r="I48" s="32"/>
      <c r="J48" s="23"/>
      <c r="K48" s="32"/>
      <c r="L48" s="23"/>
      <c r="M48" s="32"/>
    </row>
    <row r="49" spans="1:13" ht="16.5" customHeight="1" x14ac:dyDescent="0.2">
      <c r="A49" s="1"/>
      <c r="B49" s="1" t="s">
        <v>90</v>
      </c>
      <c r="C49" s="1"/>
      <c r="D49" s="2"/>
      <c r="E49" s="3"/>
      <c r="F49" s="2"/>
      <c r="G49" s="9">
        <f>G46+G38</f>
        <v>-79517837</v>
      </c>
      <c r="H49" s="23"/>
      <c r="I49" s="9">
        <f>I46+I38</f>
        <v>-59410778</v>
      </c>
      <c r="J49" s="23"/>
      <c r="K49" s="18">
        <f>K46+K38</f>
        <v>-25559891</v>
      </c>
      <c r="L49" s="23"/>
      <c r="M49" s="18">
        <f>M46+M38</f>
        <v>-32142513</v>
      </c>
    </row>
    <row r="50" spans="1:13" ht="16.5" customHeight="1" x14ac:dyDescent="0.2">
      <c r="A50" s="2"/>
      <c r="B50" s="1"/>
      <c r="C50" s="2"/>
      <c r="D50" s="2"/>
      <c r="E50" s="3"/>
      <c r="F50" s="2"/>
      <c r="G50" s="32"/>
      <c r="H50" s="23"/>
      <c r="I50" s="32"/>
      <c r="J50" s="23"/>
      <c r="K50" s="32"/>
      <c r="L50" s="23"/>
      <c r="M50" s="32"/>
    </row>
    <row r="51" spans="1:13" ht="16.5" customHeight="1" x14ac:dyDescent="0.2">
      <c r="A51" s="2"/>
      <c r="B51" s="2"/>
      <c r="C51" s="2"/>
      <c r="D51" s="2"/>
      <c r="E51" s="3"/>
      <c r="F51" s="2"/>
      <c r="G51" s="32"/>
      <c r="H51" s="2"/>
      <c r="I51" s="32"/>
      <c r="J51" s="2"/>
      <c r="K51" s="32"/>
      <c r="L51" s="2"/>
      <c r="M51" s="32"/>
    </row>
    <row r="52" spans="1:13" ht="16.5" customHeight="1" thickBot="1" x14ac:dyDescent="0.25">
      <c r="A52" s="1" t="s">
        <v>91</v>
      </c>
      <c r="B52" s="37"/>
      <c r="C52" s="2"/>
      <c r="D52" s="2"/>
      <c r="E52" s="3"/>
      <c r="F52" s="2"/>
      <c r="G52" s="38">
        <f>G28+G49</f>
        <v>1828463951</v>
      </c>
      <c r="H52" s="23"/>
      <c r="I52" s="38">
        <f>I28+I49</f>
        <v>1262883097</v>
      </c>
      <c r="J52" s="23"/>
      <c r="K52" s="39">
        <f>K28+K49</f>
        <v>1577747114</v>
      </c>
      <c r="L52" s="23"/>
      <c r="M52" s="39">
        <f>M28+M49</f>
        <v>1194439000</v>
      </c>
    </row>
    <row r="53" spans="1:13" ht="16.5" customHeight="1" thickTop="1" x14ac:dyDescent="0.2">
      <c r="A53" s="2"/>
      <c r="B53" s="2"/>
      <c r="C53" s="2"/>
      <c r="D53" s="2"/>
      <c r="E53" s="3"/>
      <c r="F53" s="2"/>
      <c r="G53" s="23"/>
      <c r="H53" s="2"/>
      <c r="I53" s="23"/>
      <c r="J53" s="2"/>
      <c r="K53" s="23"/>
      <c r="L53" s="2"/>
      <c r="M53" s="23"/>
    </row>
    <row r="54" spans="1:13" ht="16.5" customHeight="1" x14ac:dyDescent="0.2">
      <c r="A54" s="2"/>
      <c r="B54" s="2"/>
      <c r="C54" s="2"/>
      <c r="D54" s="2"/>
      <c r="E54" s="3"/>
      <c r="F54" s="2"/>
      <c r="G54" s="27"/>
      <c r="H54" s="2"/>
      <c r="I54" s="27"/>
      <c r="J54" s="2"/>
      <c r="K54" s="24"/>
      <c r="L54" s="27"/>
      <c r="M54" s="24"/>
    </row>
    <row r="55" spans="1:13" ht="16.5" customHeight="1" x14ac:dyDescent="0.2">
      <c r="A55" s="2"/>
      <c r="B55" s="2"/>
      <c r="C55" s="2"/>
      <c r="D55" s="2"/>
      <c r="E55" s="3"/>
      <c r="F55" s="2"/>
      <c r="G55" s="27"/>
      <c r="H55" s="2"/>
      <c r="I55" s="27"/>
      <c r="J55" s="2"/>
      <c r="K55" s="24"/>
      <c r="L55" s="27"/>
      <c r="M55" s="24"/>
    </row>
    <row r="56" spans="1:13" ht="13.5" customHeight="1" x14ac:dyDescent="0.2">
      <c r="A56" s="2"/>
      <c r="B56" s="2"/>
      <c r="C56" s="2"/>
      <c r="D56" s="2"/>
      <c r="E56" s="3"/>
      <c r="F56" s="2"/>
      <c r="G56" s="27"/>
      <c r="H56" s="2"/>
      <c r="I56" s="27"/>
      <c r="J56" s="2"/>
      <c r="K56" s="24"/>
      <c r="L56" s="27"/>
      <c r="M56" s="24"/>
    </row>
    <row r="57" spans="1:13" ht="21.75" customHeight="1" x14ac:dyDescent="0.2">
      <c r="A57" s="87" t="str">
        <f>'Eng5-6'!A111:M111</f>
        <v>The accompanying notes are an integral part of these consolidated and separate financial statements.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</row>
    <row r="58" spans="1:13" ht="16.5" customHeight="1" x14ac:dyDescent="0.2">
      <c r="A58" s="1" t="str">
        <f t="shared" ref="A58:A60" si="0">A1</f>
        <v>Univanich Palm Oil Public Company Limited</v>
      </c>
      <c r="B58" s="1"/>
      <c r="C58" s="1"/>
      <c r="D58" s="1"/>
      <c r="E58" s="3"/>
      <c r="F58" s="2"/>
      <c r="G58" s="27"/>
      <c r="H58" s="2"/>
      <c r="I58" s="27"/>
      <c r="J58" s="2"/>
      <c r="K58" s="24"/>
      <c r="L58" s="27"/>
      <c r="M58" s="24"/>
    </row>
    <row r="59" spans="1:13" ht="16.5" customHeight="1" x14ac:dyDescent="0.2">
      <c r="A59" s="1" t="s">
        <v>92</v>
      </c>
      <c r="B59" s="1"/>
      <c r="C59" s="1"/>
      <c r="D59" s="1"/>
      <c r="E59" s="3"/>
      <c r="F59" s="2"/>
      <c r="G59" s="27"/>
      <c r="H59" s="2"/>
      <c r="I59" s="27"/>
      <c r="J59" s="2"/>
      <c r="K59" s="24"/>
      <c r="L59" s="27"/>
      <c r="M59" s="24"/>
    </row>
    <row r="60" spans="1:13" ht="16.5" customHeight="1" x14ac:dyDescent="0.2">
      <c r="A60" s="6" t="str">
        <f t="shared" si="0"/>
        <v>For the year ended 31 December 2025</v>
      </c>
      <c r="B60" s="6"/>
      <c r="C60" s="6"/>
      <c r="D60" s="6"/>
      <c r="E60" s="8"/>
      <c r="F60" s="7"/>
      <c r="G60" s="40"/>
      <c r="H60" s="7"/>
      <c r="I60" s="40"/>
      <c r="J60" s="7"/>
      <c r="K60" s="26"/>
      <c r="L60" s="40"/>
      <c r="M60" s="26"/>
    </row>
    <row r="63" spans="1:13" ht="16.5" customHeight="1" x14ac:dyDescent="0.2">
      <c r="A63" s="2"/>
      <c r="B63" s="2"/>
      <c r="C63" s="2"/>
      <c r="D63" s="2"/>
      <c r="E63" s="3"/>
      <c r="F63" s="2"/>
      <c r="G63" s="95" t="s">
        <v>2</v>
      </c>
      <c r="H63" s="90"/>
      <c r="I63" s="90"/>
      <c r="J63" s="3"/>
      <c r="K63" s="93" t="s">
        <v>3</v>
      </c>
      <c r="L63" s="90"/>
      <c r="M63" s="90"/>
    </row>
    <row r="64" spans="1:13" ht="16.5" customHeight="1" x14ac:dyDescent="0.2">
      <c r="A64" s="2"/>
      <c r="B64" s="2"/>
      <c r="C64" s="2"/>
      <c r="D64" s="2"/>
      <c r="E64" s="3"/>
      <c r="F64" s="2"/>
      <c r="G64" s="96" t="s">
        <v>63</v>
      </c>
      <c r="H64" s="88"/>
      <c r="I64" s="88"/>
      <c r="J64" s="3"/>
      <c r="K64" s="94" t="s">
        <v>63</v>
      </c>
      <c r="L64" s="88"/>
      <c r="M64" s="88"/>
    </row>
    <row r="65" spans="1:13" ht="16.5" customHeight="1" x14ac:dyDescent="0.2">
      <c r="A65" s="2"/>
      <c r="B65" s="2"/>
      <c r="C65" s="2"/>
      <c r="D65" s="2"/>
      <c r="E65" s="11"/>
      <c r="F65" s="1"/>
      <c r="G65" s="12" t="s">
        <v>178</v>
      </c>
      <c r="H65" s="13"/>
      <c r="I65" s="12" t="s">
        <v>5</v>
      </c>
      <c r="J65" s="13"/>
      <c r="K65" s="12" t="s">
        <v>178</v>
      </c>
      <c r="L65" s="13"/>
      <c r="M65" s="12" t="s">
        <v>5</v>
      </c>
    </row>
    <row r="66" spans="1:13" ht="16.5" customHeight="1" x14ac:dyDescent="0.2">
      <c r="A66" s="2"/>
      <c r="B66" s="2"/>
      <c r="C66" s="2"/>
      <c r="D66" s="2"/>
      <c r="E66" s="14" t="s">
        <v>6</v>
      </c>
      <c r="F66" s="1"/>
      <c r="G66" s="28" t="s">
        <v>7</v>
      </c>
      <c r="H66" s="1"/>
      <c r="I66" s="28" t="s">
        <v>7</v>
      </c>
      <c r="J66" s="1"/>
      <c r="K66" s="28" t="s">
        <v>7</v>
      </c>
      <c r="L66" s="1"/>
      <c r="M66" s="28" t="s">
        <v>7</v>
      </c>
    </row>
    <row r="67" spans="1:13" ht="16.5" customHeight="1" x14ac:dyDescent="0.2">
      <c r="A67" s="2"/>
      <c r="B67" s="2"/>
      <c r="C67" s="2"/>
      <c r="D67" s="2"/>
      <c r="E67" s="3"/>
      <c r="F67" s="2"/>
      <c r="G67" s="32"/>
      <c r="H67" s="2"/>
      <c r="I67" s="32"/>
      <c r="J67" s="2"/>
      <c r="K67" s="32"/>
      <c r="L67" s="27"/>
      <c r="M67" s="32"/>
    </row>
    <row r="68" spans="1:13" ht="16.5" customHeight="1" x14ac:dyDescent="0.2">
      <c r="A68" s="1" t="s">
        <v>93</v>
      </c>
      <c r="B68" s="2"/>
      <c r="C68" s="2"/>
      <c r="D68" s="2"/>
      <c r="E68" s="3"/>
      <c r="F68" s="2"/>
      <c r="G68" s="32"/>
      <c r="H68" s="23"/>
      <c r="I68" s="32"/>
      <c r="J68" s="23"/>
      <c r="K68" s="32"/>
      <c r="L68" s="23"/>
      <c r="M68" s="32"/>
    </row>
    <row r="69" spans="1:13" ht="16.5" customHeight="1" x14ac:dyDescent="0.2">
      <c r="A69" s="2"/>
      <c r="B69" s="2" t="s">
        <v>94</v>
      </c>
      <c r="C69" s="2"/>
      <c r="D69" s="2"/>
      <c r="E69" s="3"/>
      <c r="F69" s="2"/>
      <c r="G69" s="32">
        <v>1758190014</v>
      </c>
      <c r="H69" s="23"/>
      <c r="I69" s="32">
        <v>1268842339</v>
      </c>
      <c r="J69" s="23"/>
      <c r="K69" s="32">
        <v>1603307005</v>
      </c>
      <c r="L69" s="23"/>
      <c r="M69" s="32">
        <v>1226581513</v>
      </c>
    </row>
    <row r="70" spans="1:13" ht="16.5" customHeight="1" x14ac:dyDescent="0.2">
      <c r="A70" s="2"/>
      <c r="B70" s="2" t="s">
        <v>59</v>
      </c>
      <c r="C70" s="2"/>
      <c r="D70" s="2"/>
      <c r="E70" s="3"/>
      <c r="F70" s="2"/>
      <c r="G70" s="25">
        <v>149791774</v>
      </c>
      <c r="H70" s="23"/>
      <c r="I70" s="25">
        <v>53451536</v>
      </c>
      <c r="J70" s="23"/>
      <c r="K70" s="9">
        <v>0</v>
      </c>
      <c r="L70" s="23"/>
      <c r="M70" s="9">
        <v>0</v>
      </c>
    </row>
    <row r="71" spans="1:13" ht="16.5" customHeight="1" x14ac:dyDescent="0.2">
      <c r="A71" s="2"/>
      <c r="B71" s="2"/>
      <c r="C71" s="2"/>
      <c r="D71" s="2"/>
      <c r="E71" s="3"/>
      <c r="F71" s="2"/>
      <c r="G71" s="32"/>
      <c r="H71" s="2"/>
      <c r="I71" s="32"/>
      <c r="J71" s="2"/>
      <c r="K71" s="32"/>
      <c r="L71" s="2"/>
      <c r="M71" s="32"/>
    </row>
    <row r="72" spans="1:13" ht="16.5" customHeight="1" thickBot="1" x14ac:dyDescent="0.25">
      <c r="A72" s="2"/>
      <c r="B72" s="2"/>
      <c r="C72" s="2"/>
      <c r="D72" s="2"/>
      <c r="E72" s="3"/>
      <c r="F72" s="2"/>
      <c r="G72" s="39">
        <f>G28</f>
        <v>1907981788</v>
      </c>
      <c r="H72" s="23"/>
      <c r="I72" s="39">
        <f>I28</f>
        <v>1322293875</v>
      </c>
      <c r="J72" s="23"/>
      <c r="K72" s="39">
        <f>SUM(K69:K71)</f>
        <v>1603307005</v>
      </c>
      <c r="L72" s="23"/>
      <c r="M72" s="39">
        <f>SUM(M69:M71)</f>
        <v>1226581513</v>
      </c>
    </row>
    <row r="73" spans="1:13" ht="16.5" customHeight="1" thickTop="1" x14ac:dyDescent="0.2">
      <c r="A73" s="2"/>
      <c r="B73" s="2"/>
      <c r="C73" s="2"/>
      <c r="D73" s="2"/>
      <c r="E73" s="3"/>
      <c r="F73" s="2"/>
      <c r="G73" s="32"/>
      <c r="H73" s="2"/>
      <c r="I73" s="32"/>
      <c r="J73" s="2"/>
      <c r="K73" s="32"/>
      <c r="L73" s="2"/>
      <c r="M73" s="32"/>
    </row>
    <row r="74" spans="1:13" ht="16.5" customHeight="1" x14ac:dyDescent="0.2">
      <c r="A74" s="1" t="s">
        <v>95</v>
      </c>
      <c r="B74" s="2"/>
      <c r="C74" s="2"/>
      <c r="D74" s="2"/>
      <c r="E74" s="3"/>
      <c r="F74" s="2"/>
      <c r="G74" s="32"/>
      <c r="H74" s="23"/>
      <c r="I74" s="32"/>
      <c r="J74" s="23"/>
      <c r="K74" s="32"/>
      <c r="L74" s="23"/>
      <c r="M74" s="32"/>
    </row>
    <row r="75" spans="1:13" ht="16.5" customHeight="1" x14ac:dyDescent="0.2">
      <c r="A75" s="2"/>
      <c r="B75" s="1" t="s">
        <v>96</v>
      </c>
      <c r="C75" s="2"/>
      <c r="D75" s="2"/>
      <c r="E75" s="3"/>
      <c r="F75" s="2"/>
      <c r="G75" s="32"/>
      <c r="H75" s="23"/>
      <c r="I75" s="32"/>
      <c r="J75" s="23"/>
      <c r="K75" s="32"/>
      <c r="L75" s="23"/>
      <c r="M75" s="32"/>
    </row>
    <row r="76" spans="1:13" ht="16.5" customHeight="1" x14ac:dyDescent="0.2">
      <c r="A76" s="2"/>
      <c r="B76" s="2" t="s">
        <v>94</v>
      </c>
      <c r="C76" s="2"/>
      <c r="D76" s="2"/>
      <c r="E76" s="3"/>
      <c r="F76" s="2"/>
      <c r="G76" s="32">
        <v>1706349966</v>
      </c>
      <c r="H76" s="23"/>
      <c r="I76" s="32">
        <v>1225420747</v>
      </c>
      <c r="J76" s="23"/>
      <c r="K76" s="32">
        <v>1577747114</v>
      </c>
      <c r="L76" s="23"/>
      <c r="M76" s="32">
        <v>1194439000</v>
      </c>
    </row>
    <row r="77" spans="1:13" ht="16.5" customHeight="1" x14ac:dyDescent="0.2">
      <c r="A77" s="2"/>
      <c r="B77" s="2" t="s">
        <v>59</v>
      </c>
      <c r="C77" s="2"/>
      <c r="D77" s="2"/>
      <c r="E77" s="3">
        <v>24</v>
      </c>
      <c r="F77" s="2"/>
      <c r="G77" s="25">
        <v>122113985</v>
      </c>
      <c r="H77" s="23"/>
      <c r="I77" s="25">
        <v>37462350</v>
      </c>
      <c r="J77" s="23"/>
      <c r="K77" s="9">
        <v>0</v>
      </c>
      <c r="L77" s="23"/>
      <c r="M77" s="9">
        <v>0</v>
      </c>
    </row>
    <row r="79" spans="1:13" ht="16.5" customHeight="1" thickBot="1" x14ac:dyDescent="0.25">
      <c r="A79" s="2"/>
      <c r="B79" s="2"/>
      <c r="C79" s="2"/>
      <c r="D79" s="2"/>
      <c r="E79" s="3"/>
      <c r="F79" s="2"/>
      <c r="G79" s="39">
        <f>G52</f>
        <v>1828463951</v>
      </c>
      <c r="H79" s="23"/>
      <c r="I79" s="39">
        <f>I52</f>
        <v>1262883097</v>
      </c>
      <c r="J79" s="23"/>
      <c r="K79" s="39">
        <f>K52</f>
        <v>1577747114</v>
      </c>
      <c r="L79" s="23"/>
      <c r="M79" s="39">
        <f>M52</f>
        <v>1194439000</v>
      </c>
    </row>
    <row r="80" spans="1:13" ht="16.5" customHeight="1" thickTop="1" x14ac:dyDescent="0.2">
      <c r="A80" s="2"/>
      <c r="B80" s="2"/>
      <c r="C80" s="2"/>
      <c r="D80" s="2"/>
      <c r="E80" s="3"/>
      <c r="F80" s="2"/>
      <c r="G80" s="32"/>
      <c r="H80" s="2"/>
      <c r="I80" s="32"/>
      <c r="J80" s="2"/>
      <c r="K80" s="32"/>
      <c r="L80" s="2"/>
      <c r="M80" s="32"/>
    </row>
    <row r="81" spans="1:13" ht="16.5" customHeight="1" x14ac:dyDescent="0.2">
      <c r="A81" s="1" t="s">
        <v>97</v>
      </c>
      <c r="B81" s="2"/>
      <c r="C81" s="2"/>
      <c r="D81" s="2"/>
      <c r="E81" s="3"/>
      <c r="F81" s="2"/>
      <c r="G81" s="32"/>
      <c r="H81" s="2"/>
      <c r="I81" s="32"/>
      <c r="J81" s="2"/>
      <c r="K81" s="32"/>
      <c r="L81" s="2"/>
      <c r="M81" s="32"/>
    </row>
    <row r="82" spans="1:13" ht="7.5" customHeight="1" x14ac:dyDescent="0.2">
      <c r="A82" s="2"/>
      <c r="B82" s="2"/>
      <c r="C82" s="2"/>
      <c r="D82" s="2"/>
      <c r="E82" s="3"/>
      <c r="F82" s="2"/>
      <c r="G82" s="32"/>
      <c r="H82" s="2"/>
      <c r="I82" s="32"/>
      <c r="J82" s="2"/>
      <c r="K82" s="32"/>
      <c r="L82" s="2"/>
      <c r="M82" s="32"/>
    </row>
    <row r="83" spans="1:13" ht="16.5" customHeight="1" thickBot="1" x14ac:dyDescent="0.25">
      <c r="A83" s="2" t="s">
        <v>98</v>
      </c>
      <c r="B83" s="2"/>
      <c r="C83" s="2"/>
      <c r="D83" s="2"/>
      <c r="E83" s="3">
        <v>27</v>
      </c>
      <c r="F83" s="2"/>
      <c r="G83" s="41">
        <f>G69/940000000</f>
        <v>1.8704149085106383</v>
      </c>
      <c r="H83" s="2"/>
      <c r="I83" s="41">
        <f>I69/940000000</f>
        <v>1.349832275531915</v>
      </c>
      <c r="J83" s="2"/>
      <c r="K83" s="41">
        <f>K69/940000000</f>
        <v>1.70564575</v>
      </c>
      <c r="L83" s="2"/>
      <c r="M83" s="41">
        <f>M69/940000000</f>
        <v>1.3048739499999999</v>
      </c>
    </row>
    <row r="84" spans="1:13" ht="15" customHeight="1" thickTop="1" x14ac:dyDescent="0.2"/>
    <row r="116" spans="1:13" ht="16.5" customHeight="1" x14ac:dyDescent="0.2"/>
    <row r="117" spans="1:13" ht="21.75" customHeight="1" x14ac:dyDescent="0.2">
      <c r="A117" s="87" t="str">
        <f>'Eng5-6'!A111:M111</f>
        <v>The accompanying notes are an integral part of these consolidated and separate financial statements.</v>
      </c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</row>
  </sheetData>
  <mergeCells count="10">
    <mergeCell ref="A117:M117"/>
    <mergeCell ref="K63:M63"/>
    <mergeCell ref="K64:M64"/>
    <mergeCell ref="G6:I6"/>
    <mergeCell ref="K6:M6"/>
    <mergeCell ref="G7:I7"/>
    <mergeCell ref="K7:M7"/>
    <mergeCell ref="A57:M57"/>
    <mergeCell ref="G63:I63"/>
    <mergeCell ref="G64:I64"/>
  </mergeCells>
  <pageMargins left="0.8" right="0.5" top="0.5" bottom="0.6" header="0.49" footer="0.4"/>
  <pageSetup paperSize="9" scale="85" firstPageNumber="7" orientation="portrait" useFirstPageNumber="1" horizontalDpi="1200" verticalDpi="1200" r:id="rId1"/>
  <headerFooter>
    <oddFooter>&amp;R&amp;"Arial,Regular"&amp;9&amp;P</oddFooter>
  </headerFooter>
  <rowBreaks count="1" manualBreakCount="1">
    <brk id="5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4"/>
  <sheetViews>
    <sheetView zoomScaleNormal="100" zoomScaleSheetLayoutView="100" workbookViewId="0"/>
  </sheetViews>
  <sheetFormatPr defaultColWidth="14.42578125" defaultRowHeight="15" customHeight="1" x14ac:dyDescent="0.2"/>
  <cols>
    <col min="1" max="4" width="1.5703125" style="46" customWidth="1"/>
    <col min="5" max="5" width="24.5703125" style="46" customWidth="1"/>
    <col min="6" max="6" width="4.7109375" style="46" customWidth="1"/>
    <col min="7" max="7" width="0.5703125" style="46" customWidth="1"/>
    <col min="8" max="8" width="10" style="46" customWidth="1"/>
    <col min="9" max="9" width="0.5703125" style="46" customWidth="1"/>
    <col min="10" max="10" width="10.42578125" style="46" customWidth="1"/>
    <col min="11" max="11" width="0.5703125" style="46" customWidth="1"/>
    <col min="12" max="12" width="10.42578125" style="46" customWidth="1"/>
    <col min="13" max="13" width="0.5703125" style="46" customWidth="1"/>
    <col min="14" max="14" width="12.28515625" style="46" customWidth="1"/>
    <col min="15" max="15" width="0.5703125" style="46" customWidth="1"/>
    <col min="16" max="16" width="11.7109375" style="46" customWidth="1"/>
    <col min="17" max="17" width="0.5703125" style="46" customWidth="1"/>
    <col min="18" max="18" width="15.85546875" style="46" customWidth="1"/>
    <col min="19" max="19" width="0.5703125" style="46" customWidth="1"/>
    <col min="20" max="20" width="12.28515625" style="46" customWidth="1"/>
    <col min="21" max="21" width="0.5703125" style="46" customWidth="1"/>
    <col min="22" max="22" width="12.7109375" style="46" customWidth="1"/>
    <col min="23" max="23" width="0.5703125" style="46" customWidth="1"/>
    <col min="24" max="24" width="11.28515625" style="46" customWidth="1"/>
    <col min="25" max="16384" width="14.42578125" style="46"/>
  </cols>
  <sheetData>
    <row r="1" spans="1:24" ht="16.5" customHeight="1" x14ac:dyDescent="0.2">
      <c r="A1" s="42" t="s">
        <v>0</v>
      </c>
      <c r="B1" s="33"/>
      <c r="C1" s="33"/>
      <c r="D1" s="33"/>
      <c r="E1" s="33"/>
      <c r="F1" s="43"/>
      <c r="G1" s="33"/>
      <c r="H1" s="44"/>
      <c r="I1" s="33"/>
      <c r="J1" s="44"/>
      <c r="K1" s="44"/>
      <c r="L1" s="44"/>
      <c r="M1" s="44"/>
      <c r="N1" s="44"/>
      <c r="O1" s="44"/>
      <c r="P1" s="44"/>
      <c r="Q1" s="43"/>
      <c r="R1" s="43"/>
      <c r="S1" s="43"/>
      <c r="T1" s="43"/>
      <c r="U1" s="43"/>
      <c r="V1" s="43"/>
      <c r="W1" s="43"/>
      <c r="X1" s="45"/>
    </row>
    <row r="2" spans="1:24" ht="16.5" customHeight="1" x14ac:dyDescent="0.2">
      <c r="A2" s="42" t="s">
        <v>99</v>
      </c>
      <c r="B2" s="33"/>
      <c r="C2" s="33"/>
      <c r="D2" s="33"/>
      <c r="E2" s="33"/>
      <c r="F2" s="43"/>
      <c r="G2" s="33"/>
      <c r="H2" s="44"/>
      <c r="I2" s="33"/>
      <c r="J2" s="44"/>
      <c r="K2" s="44"/>
      <c r="L2" s="44"/>
      <c r="M2" s="44"/>
      <c r="N2" s="44"/>
      <c r="O2" s="44"/>
      <c r="P2" s="44"/>
      <c r="Q2" s="43"/>
      <c r="R2" s="43"/>
      <c r="S2" s="43"/>
      <c r="T2" s="43"/>
      <c r="U2" s="43"/>
      <c r="V2" s="43"/>
      <c r="W2" s="43"/>
      <c r="X2" s="45"/>
    </row>
    <row r="3" spans="1:24" ht="16.5" customHeight="1" x14ac:dyDescent="0.2">
      <c r="A3" s="47" t="str">
        <f>'ENG7-8'!A3</f>
        <v>For the year ended 31 December 2025</v>
      </c>
      <c r="B3" s="48"/>
      <c r="C3" s="48"/>
      <c r="D3" s="48"/>
      <c r="E3" s="48"/>
      <c r="F3" s="49"/>
      <c r="G3" s="48"/>
      <c r="H3" s="50"/>
      <c r="I3" s="48"/>
      <c r="J3" s="50"/>
      <c r="K3" s="50"/>
      <c r="L3" s="50"/>
      <c r="M3" s="50"/>
      <c r="N3" s="50"/>
      <c r="O3" s="50"/>
      <c r="P3" s="50"/>
      <c r="Q3" s="49"/>
      <c r="R3" s="49"/>
      <c r="S3" s="49"/>
      <c r="T3" s="49"/>
      <c r="U3" s="49"/>
      <c r="V3" s="49"/>
      <c r="W3" s="49"/>
      <c r="X3" s="50"/>
    </row>
    <row r="4" spans="1:24" ht="16.5" customHeight="1" x14ac:dyDescent="0.2">
      <c r="A4" s="51"/>
      <c r="B4" s="52"/>
      <c r="C4" s="52"/>
      <c r="D4" s="52"/>
      <c r="E4" s="52"/>
      <c r="F4" s="53"/>
      <c r="G4" s="52"/>
      <c r="H4" s="54"/>
      <c r="I4" s="52"/>
      <c r="J4" s="54"/>
      <c r="K4" s="54"/>
      <c r="L4" s="54"/>
      <c r="M4" s="54"/>
      <c r="N4" s="54"/>
      <c r="O4" s="54"/>
      <c r="P4" s="54"/>
      <c r="Q4" s="53"/>
      <c r="R4" s="53"/>
      <c r="S4" s="53"/>
      <c r="T4" s="53"/>
      <c r="U4" s="53"/>
      <c r="V4" s="53"/>
      <c r="W4" s="53"/>
      <c r="X4" s="54"/>
    </row>
    <row r="5" spans="1:24" ht="16.5" customHeight="1" x14ac:dyDescent="0.2">
      <c r="A5" s="51"/>
      <c r="B5" s="52"/>
      <c r="C5" s="52"/>
      <c r="D5" s="52"/>
      <c r="E5" s="52"/>
      <c r="F5" s="53"/>
      <c r="G5" s="52"/>
      <c r="H5" s="54"/>
      <c r="I5" s="52"/>
      <c r="J5" s="54"/>
      <c r="K5" s="54"/>
      <c r="L5" s="54"/>
      <c r="M5" s="54"/>
      <c r="N5" s="54"/>
      <c r="O5" s="54"/>
      <c r="P5" s="54"/>
      <c r="Q5" s="53"/>
      <c r="R5" s="53"/>
      <c r="S5" s="53"/>
      <c r="T5" s="53"/>
      <c r="U5" s="53"/>
      <c r="V5" s="53"/>
      <c r="W5" s="53"/>
      <c r="X5" s="54"/>
    </row>
    <row r="6" spans="1:24" ht="16.5" customHeight="1" x14ac:dyDescent="0.2">
      <c r="A6" s="55"/>
      <c r="B6" s="55"/>
      <c r="C6" s="55"/>
      <c r="D6" s="56"/>
      <c r="E6" s="55"/>
      <c r="F6" s="56"/>
      <c r="G6" s="55"/>
      <c r="H6" s="97" t="s">
        <v>100</v>
      </c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</row>
    <row r="7" spans="1:24" ht="16.5" customHeight="1" x14ac:dyDescent="0.2">
      <c r="A7" s="55"/>
      <c r="B7" s="55"/>
      <c r="C7" s="55"/>
      <c r="D7" s="58"/>
      <c r="E7" s="59"/>
      <c r="F7" s="56"/>
      <c r="G7" s="55"/>
      <c r="H7" s="99" t="s">
        <v>101</v>
      </c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58"/>
      <c r="V7" s="60"/>
      <c r="W7" s="58"/>
      <c r="X7" s="61"/>
    </row>
    <row r="8" spans="1:24" ht="16.5" customHeight="1" x14ac:dyDescent="0.2">
      <c r="A8" s="55"/>
      <c r="B8" s="55"/>
      <c r="C8" s="55"/>
      <c r="D8" s="58"/>
      <c r="E8" s="59"/>
      <c r="F8" s="56"/>
      <c r="G8" s="55"/>
      <c r="H8" s="58"/>
      <c r="I8" s="58"/>
      <c r="J8" s="58"/>
      <c r="K8" s="58"/>
      <c r="L8" s="58"/>
      <c r="M8" s="58"/>
      <c r="N8" s="58"/>
      <c r="O8" s="58"/>
      <c r="P8" s="58"/>
      <c r="Q8" s="58"/>
      <c r="R8" s="60" t="s">
        <v>102</v>
      </c>
      <c r="S8" s="58"/>
      <c r="T8" s="60"/>
      <c r="U8" s="58"/>
      <c r="V8" s="58"/>
      <c r="W8" s="58"/>
      <c r="X8" s="58"/>
    </row>
    <row r="9" spans="1:24" ht="16.5" customHeight="1" x14ac:dyDescent="0.2">
      <c r="A9" s="55"/>
      <c r="B9" s="55"/>
      <c r="C9" s="55"/>
      <c r="D9" s="58"/>
      <c r="E9" s="59"/>
      <c r="F9" s="56"/>
      <c r="G9" s="55"/>
      <c r="I9" s="58"/>
      <c r="J9" s="58"/>
      <c r="K9" s="58"/>
      <c r="Q9" s="58"/>
      <c r="R9" s="62" t="s">
        <v>103</v>
      </c>
      <c r="S9" s="58"/>
      <c r="T9" s="60"/>
      <c r="U9" s="58"/>
      <c r="V9" s="58"/>
      <c r="W9" s="58"/>
      <c r="X9" s="61"/>
    </row>
    <row r="10" spans="1:24" ht="16.5" customHeight="1" x14ac:dyDescent="0.2">
      <c r="A10" s="55"/>
      <c r="B10" s="55"/>
      <c r="C10" s="55"/>
      <c r="D10" s="58"/>
      <c r="E10" s="59"/>
      <c r="F10" s="56"/>
      <c r="G10" s="55"/>
      <c r="I10" s="58"/>
      <c r="J10" s="58"/>
      <c r="K10" s="58"/>
      <c r="L10" s="63"/>
      <c r="M10" s="64"/>
      <c r="N10" s="64"/>
      <c r="O10" s="64"/>
      <c r="P10" s="64"/>
      <c r="Q10" s="58"/>
      <c r="R10" s="65" t="s">
        <v>104</v>
      </c>
      <c r="S10" s="58"/>
      <c r="T10" s="60"/>
      <c r="U10" s="58"/>
      <c r="V10" s="58"/>
      <c r="W10" s="58"/>
      <c r="X10" s="61"/>
    </row>
    <row r="11" spans="1:24" ht="16.5" customHeight="1" x14ac:dyDescent="0.2">
      <c r="A11" s="55"/>
      <c r="B11" s="55"/>
      <c r="C11" s="55"/>
      <c r="D11" s="58"/>
      <c r="E11" s="59"/>
      <c r="F11" s="56"/>
      <c r="G11" s="55"/>
      <c r="H11" s="60"/>
      <c r="I11" s="58"/>
      <c r="J11" s="58"/>
      <c r="K11" s="58"/>
      <c r="L11" s="97" t="s">
        <v>52</v>
      </c>
      <c r="M11" s="98"/>
      <c r="N11" s="98"/>
      <c r="O11" s="98"/>
      <c r="P11" s="98"/>
      <c r="Q11" s="58"/>
      <c r="R11" s="66" t="s">
        <v>105</v>
      </c>
      <c r="S11" s="58"/>
      <c r="T11" s="60"/>
      <c r="U11" s="58"/>
      <c r="V11" s="58"/>
      <c r="W11" s="58"/>
      <c r="X11" s="61"/>
    </row>
    <row r="12" spans="1:24" ht="16.5" customHeight="1" x14ac:dyDescent="0.2">
      <c r="A12" s="55"/>
      <c r="B12" s="55"/>
      <c r="C12" s="55"/>
      <c r="D12" s="58"/>
      <c r="E12" s="59"/>
      <c r="F12" s="56"/>
      <c r="G12" s="55"/>
      <c r="H12" s="60" t="s">
        <v>106</v>
      </c>
      <c r="I12" s="58"/>
      <c r="J12" s="58"/>
      <c r="K12" s="58"/>
      <c r="L12" s="63"/>
      <c r="M12" s="64"/>
      <c r="N12" s="64"/>
      <c r="O12" s="64"/>
      <c r="P12" s="64"/>
      <c r="Q12" s="58"/>
      <c r="R12" s="60" t="s">
        <v>107</v>
      </c>
      <c r="S12" s="58"/>
      <c r="T12" s="60"/>
      <c r="U12" s="58"/>
      <c r="V12" s="58"/>
      <c r="W12" s="58"/>
      <c r="X12" s="61"/>
    </row>
    <row r="13" spans="1:24" ht="16.5" customHeight="1" x14ac:dyDescent="0.2">
      <c r="A13" s="55"/>
      <c r="B13" s="55"/>
      <c r="C13" s="55"/>
      <c r="D13" s="58"/>
      <c r="E13" s="59"/>
      <c r="F13" s="58"/>
      <c r="G13" s="59"/>
      <c r="H13" s="60" t="s">
        <v>108</v>
      </c>
      <c r="I13" s="59"/>
      <c r="J13" s="60" t="s">
        <v>109</v>
      </c>
      <c r="K13" s="60"/>
      <c r="L13" s="97" t="s">
        <v>110</v>
      </c>
      <c r="M13" s="98"/>
      <c r="N13" s="98"/>
      <c r="O13" s="61"/>
      <c r="P13" s="61"/>
      <c r="Q13" s="56"/>
      <c r="R13" s="60" t="s">
        <v>111</v>
      </c>
      <c r="S13" s="56"/>
      <c r="T13" s="60" t="s">
        <v>112</v>
      </c>
      <c r="U13" s="56"/>
      <c r="V13" s="60" t="s">
        <v>113</v>
      </c>
      <c r="W13" s="56"/>
      <c r="X13" s="60" t="s">
        <v>114</v>
      </c>
    </row>
    <row r="14" spans="1:24" ht="16.5" customHeight="1" x14ac:dyDescent="0.2">
      <c r="A14" s="55"/>
      <c r="B14" s="55"/>
      <c r="C14" s="55"/>
      <c r="D14" s="58"/>
      <c r="E14" s="59"/>
      <c r="F14" s="58"/>
      <c r="G14" s="59"/>
      <c r="H14" s="60" t="s">
        <v>115</v>
      </c>
      <c r="I14" s="59"/>
      <c r="J14" s="60" t="s">
        <v>115</v>
      </c>
      <c r="K14" s="60"/>
      <c r="L14" s="65" t="s">
        <v>116</v>
      </c>
      <c r="M14" s="65"/>
      <c r="N14" s="65" t="s">
        <v>117</v>
      </c>
      <c r="O14" s="60"/>
      <c r="P14" s="60" t="s">
        <v>55</v>
      </c>
      <c r="Q14" s="56"/>
      <c r="R14" s="60" t="s">
        <v>118</v>
      </c>
      <c r="S14" s="56"/>
      <c r="T14" s="60" t="s">
        <v>58</v>
      </c>
      <c r="U14" s="56"/>
      <c r="V14" s="60" t="s">
        <v>119</v>
      </c>
      <c r="W14" s="56"/>
      <c r="X14" s="60" t="s">
        <v>120</v>
      </c>
    </row>
    <row r="15" spans="1:24" ht="16.5" customHeight="1" x14ac:dyDescent="0.2">
      <c r="A15" s="55"/>
      <c r="B15" s="55"/>
      <c r="C15" s="55"/>
      <c r="D15" s="56"/>
      <c r="E15" s="55"/>
      <c r="F15" s="57" t="s">
        <v>121</v>
      </c>
      <c r="G15" s="59"/>
      <c r="H15" s="62" t="s">
        <v>7</v>
      </c>
      <c r="I15" s="59"/>
      <c r="J15" s="62" t="s">
        <v>7</v>
      </c>
      <c r="K15" s="60"/>
      <c r="L15" s="62" t="s">
        <v>7</v>
      </c>
      <c r="M15" s="60"/>
      <c r="N15" s="62" t="s">
        <v>7</v>
      </c>
      <c r="O15" s="60"/>
      <c r="P15" s="62" t="s">
        <v>7</v>
      </c>
      <c r="Q15" s="56"/>
      <c r="R15" s="62" t="s">
        <v>7</v>
      </c>
      <c r="S15" s="56"/>
      <c r="T15" s="62" t="s">
        <v>7</v>
      </c>
      <c r="U15" s="56"/>
      <c r="V15" s="62" t="s">
        <v>7</v>
      </c>
      <c r="W15" s="56"/>
      <c r="X15" s="62" t="s">
        <v>7</v>
      </c>
    </row>
    <row r="16" spans="1:24" ht="16.5" customHeight="1" x14ac:dyDescent="0.2"/>
    <row r="17" spans="1:24" ht="16.5" customHeight="1" x14ac:dyDescent="0.2">
      <c r="A17" s="59" t="s">
        <v>123</v>
      </c>
      <c r="B17" s="59"/>
      <c r="C17" s="55"/>
      <c r="D17" s="56"/>
      <c r="E17" s="55"/>
      <c r="F17" s="55"/>
      <c r="G17" s="55"/>
      <c r="H17" s="67">
        <v>470000000</v>
      </c>
      <c r="I17" s="68"/>
      <c r="J17" s="67">
        <v>267503419</v>
      </c>
      <c r="K17" s="68"/>
      <c r="L17" s="67">
        <v>47000000</v>
      </c>
      <c r="M17" s="68"/>
      <c r="N17" s="67">
        <v>20000000</v>
      </c>
      <c r="O17" s="68"/>
      <c r="P17" s="67">
        <v>3568683391</v>
      </c>
      <c r="Q17" s="68"/>
      <c r="R17" s="67">
        <v>3821517</v>
      </c>
      <c r="S17" s="68"/>
      <c r="T17" s="67">
        <f>SUM(H17:R17)</f>
        <v>4377008327</v>
      </c>
      <c r="U17" s="68"/>
      <c r="V17" s="67">
        <v>250935952</v>
      </c>
      <c r="W17" s="68"/>
      <c r="X17" s="67">
        <f>SUM(T17:V17)</f>
        <v>4627944279</v>
      </c>
    </row>
    <row r="18" spans="1:24" ht="16.5" customHeight="1" x14ac:dyDescent="0.2">
      <c r="A18" s="55" t="s">
        <v>182</v>
      </c>
      <c r="B18" s="55"/>
      <c r="C18" s="55"/>
      <c r="D18" s="56"/>
      <c r="E18" s="55"/>
      <c r="F18" s="56">
        <v>23</v>
      </c>
      <c r="G18" s="55"/>
      <c r="H18" s="67">
        <v>0</v>
      </c>
      <c r="I18" s="68"/>
      <c r="J18" s="67">
        <v>0</v>
      </c>
      <c r="K18" s="68"/>
      <c r="L18" s="67">
        <v>0</v>
      </c>
      <c r="M18" s="68"/>
      <c r="N18" s="67">
        <v>0</v>
      </c>
      <c r="O18" s="68"/>
      <c r="P18" s="67">
        <v>-799000000</v>
      </c>
      <c r="Q18" s="68"/>
      <c r="R18" s="67">
        <v>0</v>
      </c>
      <c r="S18" s="68"/>
      <c r="T18" s="67">
        <f>SUM(H18:R18)</f>
        <v>-799000000</v>
      </c>
      <c r="U18" s="68"/>
      <c r="V18" s="67">
        <v>-39700864</v>
      </c>
      <c r="W18" s="68"/>
      <c r="X18" s="67">
        <f>SUM(T18:V18)</f>
        <v>-838700864</v>
      </c>
    </row>
    <row r="19" spans="1:24" ht="16.5" customHeight="1" x14ac:dyDescent="0.2">
      <c r="A19" s="55" t="s">
        <v>91</v>
      </c>
      <c r="B19" s="55"/>
      <c r="C19" s="55"/>
      <c r="D19" s="56"/>
      <c r="E19" s="55"/>
      <c r="F19" s="56"/>
      <c r="G19" s="55"/>
      <c r="H19" s="69">
        <v>0</v>
      </c>
      <c r="I19" s="68"/>
      <c r="J19" s="69">
        <v>0</v>
      </c>
      <c r="K19" s="68"/>
      <c r="L19" s="69">
        <v>0</v>
      </c>
      <c r="M19" s="68"/>
      <c r="N19" s="69">
        <v>0</v>
      </c>
      <c r="O19" s="68"/>
      <c r="P19" s="69">
        <v>1236699826</v>
      </c>
      <c r="Q19" s="68"/>
      <c r="R19" s="69">
        <v>-11279079</v>
      </c>
      <c r="S19" s="68"/>
      <c r="T19" s="69">
        <f>H19+J19+L19+N19+P19+R19</f>
        <v>1225420747</v>
      </c>
      <c r="U19" s="68"/>
      <c r="V19" s="69">
        <v>37462350</v>
      </c>
      <c r="W19" s="68"/>
      <c r="X19" s="69">
        <f>SUM(T19:V19)</f>
        <v>1262883097</v>
      </c>
    </row>
    <row r="20" spans="1:24" ht="16.5" customHeight="1" x14ac:dyDescent="0.2">
      <c r="A20" s="59"/>
      <c r="B20" s="55"/>
      <c r="C20" s="55"/>
      <c r="D20" s="56"/>
      <c r="E20" s="55"/>
      <c r="F20" s="56"/>
      <c r="G20" s="55"/>
      <c r="H20" s="70"/>
      <c r="I20" s="55"/>
      <c r="J20" s="70"/>
      <c r="K20" s="61"/>
      <c r="L20" s="70"/>
      <c r="M20" s="61"/>
      <c r="N20" s="70"/>
      <c r="O20" s="61"/>
      <c r="P20" s="70"/>
      <c r="Q20" s="56"/>
      <c r="R20" s="71"/>
      <c r="S20" s="56"/>
      <c r="T20" s="71"/>
      <c r="U20" s="56"/>
      <c r="V20" s="71"/>
      <c r="W20" s="56"/>
      <c r="X20" s="70"/>
    </row>
    <row r="21" spans="1:24" ht="16.5" customHeight="1" thickBot="1" x14ac:dyDescent="0.25">
      <c r="A21" s="59" t="s">
        <v>124</v>
      </c>
      <c r="B21" s="59"/>
      <c r="C21" s="55"/>
      <c r="D21" s="56"/>
      <c r="E21" s="55"/>
      <c r="F21" s="56"/>
      <c r="G21" s="55"/>
      <c r="H21" s="72">
        <f>SUM(H17:H19)</f>
        <v>470000000</v>
      </c>
      <c r="I21" s="73"/>
      <c r="J21" s="72">
        <f>SUM(J17:J19)</f>
        <v>267503419</v>
      </c>
      <c r="K21" s="73"/>
      <c r="L21" s="72">
        <f>SUM(L17:L19)</f>
        <v>47000000</v>
      </c>
      <c r="M21" s="73"/>
      <c r="N21" s="72">
        <f>SUM(N17:N19)</f>
        <v>20000000</v>
      </c>
      <c r="O21" s="73"/>
      <c r="P21" s="72">
        <f>SUM(P17:P19)</f>
        <v>4006383217</v>
      </c>
      <c r="Q21" s="73"/>
      <c r="R21" s="72">
        <f>SUM(R17:R19)</f>
        <v>-7457562</v>
      </c>
      <c r="S21" s="73"/>
      <c r="T21" s="72">
        <f>SUM(T17:T19)</f>
        <v>4803429074</v>
      </c>
      <c r="U21" s="73"/>
      <c r="V21" s="72">
        <f>SUM(V17:V19)</f>
        <v>248697438</v>
      </c>
      <c r="W21" s="73"/>
      <c r="X21" s="72">
        <f>SUM(X17:X19)</f>
        <v>5052126512</v>
      </c>
    </row>
    <row r="22" spans="1:24" ht="16.5" customHeight="1" thickTop="1" x14ac:dyDescent="0.2"/>
    <row r="23" spans="1:24" ht="16.5" customHeight="1" x14ac:dyDescent="0.2"/>
    <row r="24" spans="1:24" ht="16.5" customHeight="1" x14ac:dyDescent="0.2">
      <c r="A24" s="59" t="s">
        <v>180</v>
      </c>
      <c r="B24" s="59"/>
      <c r="C24" s="55"/>
      <c r="D24" s="56"/>
      <c r="E24" s="55"/>
      <c r="F24" s="55"/>
      <c r="G24" s="55"/>
      <c r="H24" s="67">
        <v>470000000</v>
      </c>
      <c r="I24" s="68"/>
      <c r="J24" s="67">
        <v>267503419</v>
      </c>
      <c r="K24" s="68"/>
      <c r="L24" s="67">
        <v>47000000</v>
      </c>
      <c r="M24" s="68"/>
      <c r="N24" s="67">
        <v>20000000</v>
      </c>
      <c r="O24" s="68"/>
      <c r="P24" s="67">
        <v>4006383217</v>
      </c>
      <c r="Q24" s="68"/>
      <c r="R24" s="67">
        <v>-7457562</v>
      </c>
      <c r="S24" s="68"/>
      <c r="T24" s="67">
        <f>SUM(H24:R24)</f>
        <v>4803429074</v>
      </c>
      <c r="U24" s="68"/>
      <c r="V24" s="67">
        <v>248697438</v>
      </c>
      <c r="W24" s="68"/>
      <c r="X24" s="67">
        <f>SUM(T24:V24)</f>
        <v>5052126512</v>
      </c>
    </row>
    <row r="25" spans="1:24" ht="16.5" customHeight="1" x14ac:dyDescent="0.2">
      <c r="A25" s="55" t="s">
        <v>182</v>
      </c>
      <c r="B25" s="55"/>
      <c r="C25" s="55"/>
      <c r="D25" s="56"/>
      <c r="E25" s="55"/>
      <c r="F25" s="56">
        <v>23</v>
      </c>
      <c r="G25" s="55"/>
      <c r="H25" s="67">
        <v>0</v>
      </c>
      <c r="I25" s="68"/>
      <c r="J25" s="67">
        <v>0</v>
      </c>
      <c r="K25" s="68"/>
      <c r="L25" s="67">
        <v>0</v>
      </c>
      <c r="M25" s="68"/>
      <c r="N25" s="67">
        <v>0</v>
      </c>
      <c r="O25" s="68"/>
      <c r="P25" s="67">
        <v>-940000000</v>
      </c>
      <c r="Q25" s="68"/>
      <c r="R25" s="67">
        <v>0</v>
      </c>
      <c r="S25" s="68"/>
      <c r="T25" s="67">
        <f>SUM(H25:R25)</f>
        <v>-940000000</v>
      </c>
      <c r="U25" s="68"/>
      <c r="V25" s="67">
        <v>-26741844</v>
      </c>
      <c r="W25" s="68"/>
      <c r="X25" s="67">
        <f>SUM(T25:V25)</f>
        <v>-966741844</v>
      </c>
    </row>
    <row r="26" spans="1:24" ht="16.5" customHeight="1" x14ac:dyDescent="0.2">
      <c r="A26" s="55" t="s">
        <v>91</v>
      </c>
      <c r="B26" s="55"/>
      <c r="C26" s="55"/>
      <c r="D26" s="56"/>
      <c r="E26" s="55"/>
      <c r="F26" s="56"/>
      <c r="G26" s="55"/>
      <c r="H26" s="69">
        <v>0</v>
      </c>
      <c r="I26" s="68"/>
      <c r="J26" s="69">
        <v>0</v>
      </c>
      <c r="K26" s="68"/>
      <c r="L26" s="69">
        <v>0</v>
      </c>
      <c r="M26" s="68"/>
      <c r="N26" s="69">
        <v>0</v>
      </c>
      <c r="O26" s="68"/>
      <c r="P26" s="69">
        <v>1732617337</v>
      </c>
      <c r="Q26" s="68"/>
      <c r="R26" s="69">
        <v>-26267371</v>
      </c>
      <c r="S26" s="68"/>
      <c r="T26" s="69">
        <f>SUM(H26:R26)</f>
        <v>1706349966</v>
      </c>
      <c r="U26" s="68"/>
      <c r="V26" s="69">
        <v>122113985</v>
      </c>
      <c r="W26" s="68"/>
      <c r="X26" s="69">
        <f>SUM(T26:V26)</f>
        <v>1828463951</v>
      </c>
    </row>
    <row r="27" spans="1:24" ht="16.5" customHeight="1" x14ac:dyDescent="0.2">
      <c r="A27" s="59"/>
      <c r="B27" s="55"/>
      <c r="C27" s="55"/>
      <c r="D27" s="56"/>
      <c r="E27" s="55"/>
      <c r="F27" s="56"/>
      <c r="G27" s="55"/>
      <c r="H27" s="70"/>
      <c r="I27" s="55"/>
      <c r="J27" s="70"/>
      <c r="K27" s="61"/>
      <c r="L27" s="70"/>
      <c r="M27" s="61"/>
      <c r="N27" s="70"/>
      <c r="O27" s="61"/>
      <c r="P27" s="70"/>
      <c r="Q27" s="56"/>
      <c r="R27" s="71"/>
      <c r="S27" s="56"/>
      <c r="T27" s="71"/>
      <c r="U27" s="56"/>
      <c r="V27" s="71"/>
      <c r="W27" s="56"/>
      <c r="X27" s="70"/>
    </row>
    <row r="28" spans="1:24" ht="16.5" customHeight="1" thickBot="1" x14ac:dyDescent="0.25">
      <c r="A28" s="59" t="s">
        <v>181</v>
      </c>
      <c r="B28" s="59"/>
      <c r="C28" s="55"/>
      <c r="D28" s="56"/>
      <c r="E28" s="55"/>
      <c r="F28" s="56"/>
      <c r="G28" s="55"/>
      <c r="H28" s="72">
        <f>SUM(H24:H26)</f>
        <v>470000000</v>
      </c>
      <c r="I28" s="73"/>
      <c r="J28" s="72">
        <f>SUM(J24:J26)</f>
        <v>267503419</v>
      </c>
      <c r="K28" s="73"/>
      <c r="L28" s="72">
        <f>SUM(L24:L26)</f>
        <v>47000000</v>
      </c>
      <c r="M28" s="73"/>
      <c r="N28" s="72">
        <f>SUM(N24:N26)</f>
        <v>20000000</v>
      </c>
      <c r="O28" s="73"/>
      <c r="P28" s="72">
        <f>SUM(P24:P26)</f>
        <v>4799000554</v>
      </c>
      <c r="Q28" s="73"/>
      <c r="R28" s="72">
        <f>SUM(R24:R26)</f>
        <v>-33724933</v>
      </c>
      <c r="S28" s="73"/>
      <c r="T28" s="72">
        <f>SUM(T24:T26)</f>
        <v>5569779040</v>
      </c>
      <c r="U28" s="73"/>
      <c r="V28" s="72">
        <f>SUM(V24:V26)</f>
        <v>344069579</v>
      </c>
      <c r="W28" s="73"/>
      <c r="X28" s="72">
        <f>SUM(X24:X26)</f>
        <v>5913848619</v>
      </c>
    </row>
    <row r="29" spans="1:24" ht="16.5" customHeight="1" thickTop="1" x14ac:dyDescent="0.2"/>
    <row r="30" spans="1:24" ht="16.5" customHeight="1" x14ac:dyDescent="0.2"/>
    <row r="31" spans="1:24" ht="16.5" customHeight="1" x14ac:dyDescent="0.2"/>
    <row r="32" spans="1:24" ht="16.5" customHeight="1" x14ac:dyDescent="0.2"/>
    <row r="33" spans="1:24" ht="14.25" customHeight="1" x14ac:dyDescent="0.2"/>
    <row r="34" spans="1:24" ht="21.75" customHeight="1" x14ac:dyDescent="0.2">
      <c r="A34" s="101" t="str">
        <f>'Eng5-6'!A111:M111</f>
        <v>The accompanying notes are an integral part of these consolidated and separate financial statements.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</row>
  </sheetData>
  <mergeCells count="5">
    <mergeCell ref="H6:X6"/>
    <mergeCell ref="H7:T7"/>
    <mergeCell ref="L11:P11"/>
    <mergeCell ref="L13:N13"/>
    <mergeCell ref="A34:X34"/>
  </mergeCells>
  <pageMargins left="0.4" right="0.4" top="0.5" bottom="0.6" header="0.49" footer="0.4"/>
  <pageSetup paperSize="9" scale="95" firstPageNumber="9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3"/>
  <sheetViews>
    <sheetView zoomScaleNormal="100" zoomScaleSheetLayoutView="90" workbookViewId="0">
      <selection activeCell="F5" sqref="F5"/>
    </sheetView>
  </sheetViews>
  <sheetFormatPr defaultColWidth="14.42578125" defaultRowHeight="15" customHeight="1" x14ac:dyDescent="0.2"/>
  <cols>
    <col min="1" max="4" width="1.7109375" style="5" customWidth="1"/>
    <col min="5" max="5" width="33.5703125" style="5" customWidth="1"/>
    <col min="6" max="6" width="5.7109375" style="5" customWidth="1"/>
    <col min="7" max="7" width="0.7109375" style="5" customWidth="1"/>
    <col min="8" max="8" width="12.7109375" style="5" customWidth="1"/>
    <col min="9" max="9" width="0.7109375" style="5" customWidth="1"/>
    <col min="10" max="10" width="12.7109375" style="5" customWidth="1"/>
    <col min="11" max="11" width="0.7109375" style="5" customWidth="1"/>
    <col min="12" max="12" width="13.7109375" style="5" customWidth="1"/>
    <col min="13" max="13" width="0.7109375" style="5" customWidth="1"/>
    <col min="14" max="14" width="14.7109375" style="5" customWidth="1"/>
    <col min="15" max="15" width="0.7109375" style="5" customWidth="1"/>
    <col min="16" max="16" width="14.7109375" style="5" customWidth="1"/>
    <col min="17" max="17" width="0.7109375" style="5" customWidth="1"/>
    <col min="18" max="18" width="13.7109375" style="5" customWidth="1"/>
    <col min="19" max="16384" width="14.42578125" style="5"/>
  </cols>
  <sheetData>
    <row r="1" spans="1:18" ht="16.5" customHeight="1" x14ac:dyDescent="0.2">
      <c r="A1" s="1" t="s">
        <v>0</v>
      </c>
      <c r="B1" s="2"/>
      <c r="C1" s="2"/>
      <c r="D1" s="2"/>
      <c r="E1" s="2"/>
      <c r="F1" s="3"/>
      <c r="G1" s="2"/>
      <c r="H1" s="23"/>
      <c r="I1" s="2"/>
      <c r="J1" s="23"/>
      <c r="K1" s="23"/>
      <c r="L1" s="23"/>
      <c r="M1" s="23"/>
      <c r="N1" s="23"/>
      <c r="O1" s="23"/>
      <c r="P1" s="23"/>
      <c r="Q1" s="3"/>
      <c r="R1" s="74"/>
    </row>
    <row r="2" spans="1:18" ht="16.5" customHeight="1" x14ac:dyDescent="0.2">
      <c r="A2" s="1" t="s">
        <v>125</v>
      </c>
      <c r="B2" s="2"/>
      <c r="C2" s="2"/>
      <c r="D2" s="2"/>
      <c r="E2" s="2"/>
      <c r="F2" s="3"/>
      <c r="G2" s="2"/>
      <c r="H2" s="23"/>
      <c r="I2" s="2"/>
      <c r="J2" s="23"/>
      <c r="K2" s="23"/>
      <c r="L2" s="23"/>
      <c r="M2" s="23"/>
      <c r="N2" s="23"/>
      <c r="O2" s="23"/>
      <c r="P2" s="23"/>
      <c r="Q2" s="3"/>
      <c r="R2" s="74"/>
    </row>
    <row r="3" spans="1:18" ht="16.5" customHeight="1" x14ac:dyDescent="0.2">
      <c r="A3" s="6" t="str">
        <f>ENG_conso9!A3</f>
        <v>For the year ended 31 December 2025</v>
      </c>
      <c r="B3" s="7"/>
      <c r="C3" s="7"/>
      <c r="D3" s="7"/>
      <c r="E3" s="7"/>
      <c r="F3" s="8"/>
      <c r="G3" s="7"/>
      <c r="H3" s="25"/>
      <c r="I3" s="7"/>
      <c r="J3" s="25"/>
      <c r="K3" s="25"/>
      <c r="L3" s="25"/>
      <c r="M3" s="25"/>
      <c r="N3" s="25"/>
      <c r="O3" s="25"/>
      <c r="P3" s="25"/>
      <c r="Q3" s="8"/>
      <c r="R3" s="25"/>
    </row>
    <row r="4" spans="1:18" ht="16.5" customHeight="1" x14ac:dyDescent="0.2">
      <c r="A4" s="1"/>
      <c r="B4" s="2"/>
      <c r="C4" s="2"/>
      <c r="D4" s="2"/>
      <c r="E4" s="2"/>
      <c r="F4" s="3"/>
      <c r="G4" s="2"/>
      <c r="H4" s="23"/>
      <c r="I4" s="2"/>
      <c r="J4" s="23"/>
      <c r="K4" s="23"/>
      <c r="L4" s="23"/>
      <c r="M4" s="23"/>
      <c r="N4" s="23"/>
      <c r="O4" s="23"/>
      <c r="P4" s="23"/>
      <c r="Q4" s="3"/>
      <c r="R4" s="23"/>
    </row>
    <row r="5" spans="1:18" ht="16.5" customHeight="1" x14ac:dyDescent="0.2">
      <c r="A5" s="1"/>
      <c r="B5" s="2"/>
      <c r="C5" s="2"/>
      <c r="D5" s="2"/>
      <c r="E5" s="2"/>
      <c r="F5" s="3"/>
      <c r="G5" s="2"/>
      <c r="H5" s="23"/>
      <c r="I5" s="2"/>
      <c r="J5" s="23"/>
      <c r="K5" s="23"/>
      <c r="L5" s="23"/>
      <c r="M5" s="23"/>
      <c r="N5" s="23"/>
      <c r="O5" s="23"/>
      <c r="P5" s="23"/>
      <c r="Q5" s="3"/>
      <c r="R5" s="23"/>
    </row>
    <row r="6" spans="1:18" ht="16.5" customHeight="1" x14ac:dyDescent="0.2">
      <c r="A6" s="1"/>
      <c r="B6" s="2"/>
      <c r="C6" s="2"/>
      <c r="D6" s="2"/>
      <c r="E6" s="2"/>
      <c r="F6" s="3"/>
      <c r="G6" s="2"/>
      <c r="H6" s="96" t="s">
        <v>126</v>
      </c>
      <c r="I6" s="88"/>
      <c r="J6" s="88"/>
      <c r="K6" s="88"/>
      <c r="L6" s="88"/>
      <c r="M6" s="88"/>
      <c r="N6" s="88"/>
      <c r="O6" s="88"/>
      <c r="P6" s="88"/>
      <c r="Q6" s="88"/>
      <c r="R6" s="88"/>
    </row>
    <row r="7" spans="1:18" ht="16.5" customHeight="1" x14ac:dyDescent="0.2">
      <c r="A7" s="2"/>
      <c r="B7" s="2"/>
      <c r="C7" s="2"/>
      <c r="D7" s="2"/>
      <c r="E7" s="2"/>
      <c r="F7" s="11"/>
      <c r="G7" s="1"/>
      <c r="H7" s="74" t="s">
        <v>106</v>
      </c>
      <c r="I7" s="1"/>
      <c r="J7" s="2"/>
      <c r="K7" s="74"/>
      <c r="L7" s="102" t="s">
        <v>52</v>
      </c>
      <c r="M7" s="103"/>
      <c r="N7" s="103"/>
      <c r="O7" s="103"/>
      <c r="P7" s="103"/>
      <c r="Q7" s="3"/>
      <c r="R7" s="23"/>
    </row>
    <row r="8" spans="1:18" ht="16.5" customHeight="1" x14ac:dyDescent="0.2">
      <c r="A8" s="2"/>
      <c r="B8" s="2"/>
      <c r="C8" s="2"/>
      <c r="D8" s="2"/>
      <c r="E8" s="2"/>
      <c r="F8" s="11"/>
      <c r="G8" s="1"/>
      <c r="H8" s="74" t="s">
        <v>108</v>
      </c>
      <c r="I8" s="1"/>
      <c r="J8" s="74" t="s">
        <v>109</v>
      </c>
      <c r="K8" s="74"/>
      <c r="L8" s="104" t="s">
        <v>110</v>
      </c>
      <c r="M8" s="90"/>
      <c r="N8" s="90"/>
      <c r="O8" s="75"/>
      <c r="P8" s="75"/>
      <c r="Q8" s="3"/>
      <c r="R8" s="74" t="s">
        <v>114</v>
      </c>
    </row>
    <row r="9" spans="1:18" ht="16.5" customHeight="1" x14ac:dyDescent="0.2">
      <c r="A9" s="2"/>
      <c r="B9" s="2"/>
      <c r="C9" s="2"/>
      <c r="D9" s="2"/>
      <c r="E9" s="2"/>
      <c r="F9" s="11"/>
      <c r="G9" s="1"/>
      <c r="H9" s="74" t="s">
        <v>115</v>
      </c>
      <c r="I9" s="1"/>
      <c r="J9" s="74" t="s">
        <v>115</v>
      </c>
      <c r="K9" s="74"/>
      <c r="L9" s="76" t="s">
        <v>116</v>
      </c>
      <c r="M9" s="76"/>
      <c r="N9" s="76" t="s">
        <v>117</v>
      </c>
      <c r="O9" s="75"/>
      <c r="P9" s="75" t="s">
        <v>55</v>
      </c>
      <c r="Q9" s="3"/>
      <c r="R9" s="75" t="s">
        <v>120</v>
      </c>
    </row>
    <row r="10" spans="1:18" ht="16.5" customHeight="1" x14ac:dyDescent="0.2">
      <c r="A10" s="2"/>
      <c r="B10" s="2"/>
      <c r="C10" s="2"/>
      <c r="D10" s="2"/>
      <c r="E10" s="2"/>
      <c r="F10" s="14" t="s">
        <v>121</v>
      </c>
      <c r="G10" s="1"/>
      <c r="H10" s="28" t="s">
        <v>7</v>
      </c>
      <c r="I10" s="1"/>
      <c r="J10" s="28" t="s">
        <v>7</v>
      </c>
      <c r="K10" s="74"/>
      <c r="L10" s="28" t="s">
        <v>7</v>
      </c>
      <c r="M10" s="74"/>
      <c r="N10" s="28" t="s">
        <v>7</v>
      </c>
      <c r="O10" s="74"/>
      <c r="P10" s="28" t="s">
        <v>7</v>
      </c>
      <c r="Q10" s="3"/>
      <c r="R10" s="28" t="s">
        <v>7</v>
      </c>
    </row>
    <row r="11" spans="1:18" ht="16.5" customHeight="1" x14ac:dyDescent="0.2">
      <c r="A11" s="2"/>
      <c r="B11" s="2"/>
      <c r="C11" s="2"/>
      <c r="D11" s="2"/>
      <c r="E11" s="2"/>
      <c r="F11" s="3"/>
      <c r="G11" s="2"/>
      <c r="H11" s="23"/>
      <c r="I11" s="2"/>
      <c r="J11" s="23"/>
      <c r="K11" s="23"/>
      <c r="L11" s="23"/>
      <c r="M11" s="23"/>
      <c r="N11" s="23"/>
      <c r="O11" s="23"/>
      <c r="P11" s="23"/>
      <c r="Q11" s="3"/>
      <c r="R11" s="23"/>
    </row>
    <row r="12" spans="1:18" ht="16.5" customHeight="1" x14ac:dyDescent="0.2">
      <c r="A12" s="37" t="s">
        <v>123</v>
      </c>
      <c r="B12" s="77"/>
      <c r="C12" s="77"/>
      <c r="D12" s="78"/>
      <c r="E12" s="77"/>
      <c r="F12" s="78"/>
      <c r="G12" s="77"/>
      <c r="H12" s="32">
        <v>470000000</v>
      </c>
      <c r="I12" s="79"/>
      <c r="J12" s="32">
        <v>267503419</v>
      </c>
      <c r="K12" s="79"/>
      <c r="L12" s="32">
        <v>47000000</v>
      </c>
      <c r="M12" s="79"/>
      <c r="N12" s="32">
        <v>20000000</v>
      </c>
      <c r="O12" s="23"/>
      <c r="P12" s="32">
        <v>3417470968</v>
      </c>
      <c r="Q12" s="3"/>
      <c r="R12" s="32">
        <f>SUM(H12:P12)</f>
        <v>4221974387</v>
      </c>
    </row>
    <row r="13" spans="1:18" ht="16.5" customHeight="1" x14ac:dyDescent="0.2">
      <c r="A13" s="80" t="s">
        <v>182</v>
      </c>
      <c r="B13" s="77"/>
      <c r="C13" s="77"/>
      <c r="D13" s="78"/>
      <c r="E13" s="77"/>
      <c r="F13" s="78">
        <v>23</v>
      </c>
      <c r="G13" s="77"/>
      <c r="H13" s="68">
        <v>0</v>
      </c>
      <c r="I13" s="68"/>
      <c r="J13" s="68">
        <v>0</v>
      </c>
      <c r="K13" s="68"/>
      <c r="L13" s="68">
        <v>0</v>
      </c>
      <c r="M13" s="68"/>
      <c r="N13" s="68">
        <v>0</v>
      </c>
      <c r="O13" s="23"/>
      <c r="P13" s="32">
        <v>-799000000</v>
      </c>
      <c r="Q13" s="3"/>
      <c r="R13" s="32">
        <f t="shared" ref="R13:R14" si="0">SUM(H13:P13)</f>
        <v>-799000000</v>
      </c>
    </row>
    <row r="14" spans="1:18" ht="16.5" customHeight="1" x14ac:dyDescent="0.2">
      <c r="A14" s="77" t="s">
        <v>91</v>
      </c>
      <c r="B14" s="81"/>
      <c r="C14" s="77"/>
      <c r="D14" s="78"/>
      <c r="E14" s="77"/>
      <c r="F14" s="78"/>
      <c r="G14" s="77"/>
      <c r="H14" s="69">
        <v>0</v>
      </c>
      <c r="I14" s="68"/>
      <c r="J14" s="69">
        <v>0</v>
      </c>
      <c r="K14" s="68"/>
      <c r="L14" s="69">
        <v>0</v>
      </c>
      <c r="M14" s="68"/>
      <c r="N14" s="69">
        <v>0</v>
      </c>
      <c r="O14" s="23"/>
      <c r="P14" s="25">
        <v>1194439000</v>
      </c>
      <c r="Q14" s="23"/>
      <c r="R14" s="25">
        <f t="shared" si="0"/>
        <v>1194439000</v>
      </c>
    </row>
    <row r="15" spans="1:18" ht="16.5" customHeight="1" x14ac:dyDescent="0.2">
      <c r="A15" s="2"/>
      <c r="B15" s="2"/>
      <c r="C15" s="2"/>
      <c r="D15" s="2"/>
      <c r="E15" s="2"/>
      <c r="F15" s="3"/>
      <c r="G15" s="2"/>
      <c r="H15" s="32"/>
      <c r="I15" s="2"/>
      <c r="J15" s="32"/>
      <c r="K15" s="23"/>
      <c r="L15" s="32"/>
      <c r="M15" s="23"/>
      <c r="N15" s="32"/>
      <c r="O15" s="23"/>
      <c r="P15" s="32"/>
      <c r="Q15" s="3"/>
      <c r="R15" s="32"/>
    </row>
    <row r="16" spans="1:18" ht="16.5" customHeight="1" x14ac:dyDescent="0.2">
      <c r="A16" s="37" t="s">
        <v>124</v>
      </c>
      <c r="B16" s="77"/>
      <c r="C16" s="37"/>
      <c r="D16" s="78"/>
      <c r="E16" s="77"/>
      <c r="F16" s="78"/>
      <c r="G16" s="77"/>
      <c r="H16" s="39">
        <f>SUM(H12:H14)</f>
        <v>470000000</v>
      </c>
      <c r="I16" s="2"/>
      <c r="J16" s="39">
        <f>SUM(J12:J14)</f>
        <v>267503419</v>
      </c>
      <c r="K16" s="23"/>
      <c r="L16" s="39">
        <f>SUM(L12:L14)</f>
        <v>47000000</v>
      </c>
      <c r="M16" s="23"/>
      <c r="N16" s="39">
        <f>SUM(N12:N14)</f>
        <v>20000000</v>
      </c>
      <c r="O16" s="23"/>
      <c r="P16" s="39">
        <f>SUM(P12:P14)</f>
        <v>3812909968</v>
      </c>
      <c r="Q16" s="23"/>
      <c r="R16" s="39">
        <f>SUM(R12:R14)</f>
        <v>4617413387</v>
      </c>
    </row>
    <row r="17" spans="1:18" ht="16.5" customHeight="1" x14ac:dyDescent="0.2">
      <c r="A17" s="37"/>
      <c r="B17" s="77"/>
      <c r="C17" s="37"/>
      <c r="D17" s="78"/>
      <c r="E17" s="77"/>
      <c r="F17" s="78"/>
      <c r="G17" s="77"/>
      <c r="H17" s="23"/>
      <c r="I17" s="2"/>
      <c r="J17" s="23"/>
      <c r="K17" s="23"/>
      <c r="L17" s="23"/>
      <c r="M17" s="23"/>
      <c r="N17" s="23"/>
      <c r="O17" s="23"/>
      <c r="P17" s="23"/>
      <c r="Q17" s="23"/>
      <c r="R17" s="23"/>
    </row>
    <row r="18" spans="1:18" ht="16.5" customHeight="1" x14ac:dyDescent="0.2">
      <c r="A18" s="37"/>
      <c r="B18" s="77"/>
      <c r="C18" s="37"/>
      <c r="D18" s="78"/>
      <c r="E18" s="77"/>
      <c r="F18" s="78"/>
      <c r="G18" s="77"/>
      <c r="H18" s="23"/>
      <c r="I18" s="2"/>
      <c r="J18" s="23"/>
      <c r="K18" s="23"/>
      <c r="L18" s="23"/>
      <c r="M18" s="23"/>
      <c r="N18" s="23"/>
      <c r="O18" s="23"/>
      <c r="P18" s="23"/>
      <c r="Q18" s="23"/>
      <c r="R18" s="23"/>
    </row>
    <row r="19" spans="1:18" ht="16.5" customHeight="1" x14ac:dyDescent="0.2">
      <c r="A19" s="37" t="s">
        <v>180</v>
      </c>
      <c r="B19" s="77"/>
      <c r="C19" s="77"/>
      <c r="D19" s="78"/>
      <c r="E19" s="77"/>
      <c r="F19" s="78"/>
      <c r="G19" s="77"/>
      <c r="H19" s="32">
        <v>470000000</v>
      </c>
      <c r="I19" s="23"/>
      <c r="J19" s="32">
        <v>267503419</v>
      </c>
      <c r="K19" s="23"/>
      <c r="L19" s="32">
        <v>47000000</v>
      </c>
      <c r="M19" s="23"/>
      <c r="N19" s="32">
        <v>20000000</v>
      </c>
      <c r="O19" s="23"/>
      <c r="P19" s="32">
        <v>3812909968</v>
      </c>
      <c r="Q19" s="3"/>
      <c r="R19" s="32">
        <f>SUM(H19:P19)</f>
        <v>4617413387</v>
      </c>
    </row>
    <row r="20" spans="1:18" ht="16.5" customHeight="1" x14ac:dyDescent="0.2">
      <c r="A20" s="80" t="s">
        <v>182</v>
      </c>
      <c r="B20" s="77"/>
      <c r="C20" s="77"/>
      <c r="D20" s="78"/>
      <c r="E20" s="77"/>
      <c r="F20" s="78">
        <v>23</v>
      </c>
      <c r="G20" s="77"/>
      <c r="H20" s="68">
        <v>0</v>
      </c>
      <c r="I20" s="68"/>
      <c r="J20" s="68">
        <v>0</v>
      </c>
      <c r="K20" s="68"/>
      <c r="L20" s="68">
        <v>0</v>
      </c>
      <c r="M20" s="68"/>
      <c r="N20" s="68">
        <v>0</v>
      </c>
      <c r="O20" s="23"/>
      <c r="P20" s="32">
        <v>-940000000</v>
      </c>
      <c r="Q20" s="3"/>
      <c r="R20" s="32">
        <f t="shared" ref="R20:R21" si="1">SUM(H20:P20)</f>
        <v>-940000000</v>
      </c>
    </row>
    <row r="21" spans="1:18" ht="16.5" customHeight="1" x14ac:dyDescent="0.2">
      <c r="A21" s="77" t="s">
        <v>91</v>
      </c>
      <c r="B21" s="81"/>
      <c r="C21" s="77"/>
      <c r="D21" s="78"/>
      <c r="E21" s="77"/>
      <c r="F21" s="78"/>
      <c r="G21" s="77"/>
      <c r="H21" s="69">
        <v>0</v>
      </c>
      <c r="I21" s="68"/>
      <c r="J21" s="69">
        <v>0</v>
      </c>
      <c r="K21" s="68"/>
      <c r="L21" s="69">
        <v>0</v>
      </c>
      <c r="M21" s="68"/>
      <c r="N21" s="69">
        <v>0</v>
      </c>
      <c r="O21" s="23"/>
      <c r="P21" s="25">
        <v>1577747114</v>
      </c>
      <c r="Q21" s="23"/>
      <c r="R21" s="25">
        <f t="shared" si="1"/>
        <v>1577747114</v>
      </c>
    </row>
    <row r="22" spans="1:18" ht="16.5" customHeight="1" x14ac:dyDescent="0.2">
      <c r="A22" s="2"/>
      <c r="B22" s="2"/>
      <c r="C22" s="2"/>
      <c r="D22" s="2"/>
      <c r="E22" s="2"/>
      <c r="F22" s="3"/>
      <c r="G22" s="2"/>
      <c r="H22" s="32"/>
      <c r="I22" s="2"/>
      <c r="J22" s="32"/>
      <c r="K22" s="23"/>
      <c r="L22" s="32"/>
      <c r="M22" s="23"/>
      <c r="N22" s="32"/>
      <c r="O22" s="23"/>
      <c r="P22" s="32"/>
      <c r="Q22" s="3"/>
      <c r="R22" s="32"/>
    </row>
    <row r="23" spans="1:18" ht="16.5" customHeight="1" thickBot="1" x14ac:dyDescent="0.25">
      <c r="A23" s="37" t="s">
        <v>181</v>
      </c>
      <c r="B23" s="77"/>
      <c r="C23" s="37"/>
      <c r="D23" s="78"/>
      <c r="E23" s="77"/>
      <c r="F23" s="78"/>
      <c r="G23" s="77"/>
      <c r="H23" s="39">
        <f>SUM(H19:H21)</f>
        <v>470000000</v>
      </c>
      <c r="I23" s="2"/>
      <c r="J23" s="39">
        <f>SUM(J19:J21)</f>
        <v>267503419</v>
      </c>
      <c r="K23" s="23"/>
      <c r="L23" s="39">
        <f>SUM(L19:L21)</f>
        <v>47000000</v>
      </c>
      <c r="M23" s="23"/>
      <c r="N23" s="39">
        <f>SUM(N19:N21)</f>
        <v>20000000</v>
      </c>
      <c r="O23" s="23"/>
      <c r="P23" s="39">
        <f>SUM(P19:P21)</f>
        <v>4450657082</v>
      </c>
      <c r="Q23" s="23"/>
      <c r="R23" s="39">
        <f>SUM(R19:R21)</f>
        <v>5255160501</v>
      </c>
    </row>
    <row r="24" spans="1:18" ht="16.5" customHeight="1" thickTop="1" x14ac:dyDescent="0.2">
      <c r="A24" s="37"/>
      <c r="B24" s="77"/>
      <c r="C24" s="37"/>
      <c r="D24" s="78"/>
      <c r="E24" s="77"/>
      <c r="F24" s="78"/>
      <c r="G24" s="77"/>
      <c r="H24" s="23"/>
      <c r="I24" s="2"/>
      <c r="J24" s="23"/>
      <c r="K24" s="23"/>
      <c r="L24" s="23"/>
      <c r="M24" s="23"/>
      <c r="N24" s="23"/>
      <c r="O24" s="23"/>
      <c r="P24" s="23"/>
      <c r="Q24" s="23"/>
      <c r="R24" s="23"/>
    </row>
    <row r="25" spans="1:18" ht="16.5" customHeight="1" x14ac:dyDescent="0.2">
      <c r="A25" s="37"/>
      <c r="B25" s="77"/>
      <c r="C25" s="37"/>
      <c r="D25" s="78"/>
      <c r="E25" s="77"/>
      <c r="F25" s="78"/>
      <c r="G25" s="77"/>
      <c r="H25" s="23"/>
      <c r="I25" s="2"/>
      <c r="J25" s="23"/>
      <c r="K25" s="23"/>
      <c r="L25" s="23"/>
      <c r="M25" s="23"/>
      <c r="N25" s="23"/>
      <c r="O25" s="23"/>
      <c r="P25" s="23"/>
      <c r="Q25" s="23"/>
      <c r="R25" s="23"/>
    </row>
    <row r="26" spans="1:18" ht="16.5" customHeight="1" x14ac:dyDescent="0.2">
      <c r="A26" s="37"/>
      <c r="B26" s="77"/>
      <c r="C26" s="37"/>
      <c r="D26" s="78"/>
      <c r="E26" s="77"/>
      <c r="F26" s="78"/>
      <c r="G26" s="77"/>
      <c r="H26" s="23"/>
      <c r="I26" s="2"/>
      <c r="J26" s="23"/>
      <c r="K26" s="23"/>
      <c r="L26" s="23"/>
      <c r="M26" s="23"/>
      <c r="N26" s="23"/>
      <c r="O26" s="23"/>
      <c r="P26" s="23"/>
      <c r="Q26" s="23"/>
      <c r="R26" s="23"/>
    </row>
    <row r="27" spans="1:18" ht="16.5" customHeight="1" x14ac:dyDescent="0.2">
      <c r="A27" s="37"/>
      <c r="B27" s="77"/>
      <c r="C27" s="37"/>
      <c r="D27" s="78"/>
      <c r="E27" s="77"/>
      <c r="F27" s="78"/>
      <c r="G27" s="77"/>
      <c r="H27" s="23"/>
      <c r="I27" s="2"/>
      <c r="J27" s="23"/>
      <c r="K27" s="23"/>
      <c r="L27" s="23"/>
      <c r="M27" s="23"/>
      <c r="N27" s="23"/>
      <c r="O27" s="23"/>
      <c r="P27" s="23"/>
      <c r="Q27" s="23"/>
      <c r="R27" s="23"/>
    </row>
    <row r="28" spans="1:18" ht="16.5" customHeight="1" x14ac:dyDescent="0.2">
      <c r="A28" s="37"/>
      <c r="B28" s="77"/>
      <c r="C28" s="37"/>
      <c r="D28" s="78"/>
      <c r="E28" s="77"/>
      <c r="F28" s="78"/>
      <c r="G28" s="77"/>
      <c r="H28" s="23"/>
      <c r="I28" s="2"/>
      <c r="J28" s="23"/>
      <c r="K28" s="23"/>
      <c r="L28" s="23"/>
      <c r="M28" s="23"/>
      <c r="N28" s="23"/>
      <c r="O28" s="23"/>
      <c r="P28" s="23"/>
      <c r="Q28" s="23"/>
      <c r="R28" s="23"/>
    </row>
    <row r="29" spans="1:18" ht="16.5" customHeight="1" x14ac:dyDescent="0.2">
      <c r="A29" s="37"/>
      <c r="B29" s="77"/>
      <c r="C29" s="37"/>
      <c r="D29" s="78"/>
      <c r="E29" s="77"/>
      <c r="F29" s="78"/>
      <c r="G29" s="77"/>
      <c r="H29" s="23"/>
      <c r="I29" s="2"/>
      <c r="J29" s="23"/>
      <c r="K29" s="23"/>
      <c r="L29" s="23"/>
      <c r="M29" s="23"/>
      <c r="N29" s="23"/>
      <c r="O29" s="23"/>
      <c r="P29" s="23"/>
      <c r="Q29" s="23"/>
      <c r="R29" s="23"/>
    </row>
    <row r="30" spans="1:18" ht="16.5" customHeight="1" x14ac:dyDescent="0.2">
      <c r="A30" s="37"/>
      <c r="B30" s="77"/>
      <c r="C30" s="37"/>
      <c r="D30" s="78"/>
      <c r="E30" s="77"/>
      <c r="F30" s="78"/>
      <c r="G30" s="77"/>
      <c r="H30" s="23"/>
      <c r="I30" s="2"/>
      <c r="J30" s="23"/>
      <c r="K30" s="23"/>
      <c r="L30" s="23"/>
      <c r="M30" s="23"/>
      <c r="N30" s="23"/>
      <c r="O30" s="23"/>
      <c r="P30" s="23"/>
      <c r="Q30" s="23"/>
      <c r="R30" s="23"/>
    </row>
    <row r="31" spans="1:18" ht="15" customHeight="1" x14ac:dyDescent="0.2">
      <c r="A31" s="37"/>
      <c r="B31" s="77"/>
      <c r="C31" s="37"/>
      <c r="D31" s="78"/>
      <c r="E31" s="77"/>
      <c r="F31" s="78"/>
      <c r="G31" s="77"/>
      <c r="H31" s="23"/>
      <c r="I31" s="2"/>
      <c r="J31" s="23"/>
      <c r="K31" s="23"/>
      <c r="L31" s="23"/>
      <c r="M31" s="23"/>
      <c r="N31" s="23"/>
      <c r="O31" s="23"/>
      <c r="P31" s="23"/>
      <c r="Q31" s="23"/>
      <c r="R31" s="23"/>
    </row>
    <row r="32" spans="1:18" ht="5.25" customHeight="1" x14ac:dyDescent="0.2">
      <c r="A32" s="37"/>
      <c r="B32" s="77"/>
      <c r="C32" s="37"/>
      <c r="D32" s="78"/>
      <c r="E32" s="77"/>
      <c r="F32" s="78"/>
      <c r="G32" s="77"/>
      <c r="H32" s="23"/>
      <c r="I32" s="2"/>
      <c r="J32" s="23"/>
      <c r="K32" s="23"/>
      <c r="L32" s="23"/>
      <c r="M32" s="23"/>
      <c r="N32" s="23"/>
      <c r="O32" s="23"/>
      <c r="P32" s="23"/>
      <c r="Q32" s="23"/>
      <c r="R32" s="23"/>
    </row>
    <row r="33" spans="1:18" ht="21.75" customHeight="1" x14ac:dyDescent="0.2">
      <c r="A33" s="87" t="str">
        <f>'Eng5-6'!A111:M111</f>
        <v>The accompanying notes are an integral part of these consolidated and separate financial statements.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</row>
  </sheetData>
  <mergeCells count="4">
    <mergeCell ref="H6:R6"/>
    <mergeCell ref="L7:P7"/>
    <mergeCell ref="L8:N8"/>
    <mergeCell ref="A33:R33"/>
  </mergeCells>
  <pageMargins left="0.7" right="0.7" top="0.5" bottom="0.6" header="0.49" footer="0.4"/>
  <pageSetup paperSize="9" firstPageNumber="1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08"/>
  <sheetViews>
    <sheetView zoomScaleNormal="100" zoomScaleSheetLayoutView="90" workbookViewId="0">
      <selection activeCell="B1" sqref="B1"/>
    </sheetView>
  </sheetViews>
  <sheetFormatPr defaultColWidth="14.42578125" defaultRowHeight="16.5" customHeight="1" x14ac:dyDescent="0.2"/>
  <cols>
    <col min="1" max="3" width="1.42578125" style="83" customWidth="1"/>
    <col min="4" max="4" width="36.7109375" style="83" customWidth="1"/>
    <col min="5" max="5" width="5.7109375" style="83" bestFit="1" customWidth="1"/>
    <col min="6" max="6" width="0.7109375" style="83" customWidth="1"/>
    <col min="7" max="7" width="13.28515625" style="83" customWidth="1"/>
    <col min="8" max="8" width="0.7109375" style="83" customWidth="1"/>
    <col min="9" max="9" width="13" style="83" customWidth="1"/>
    <col min="10" max="10" width="0.7109375" style="83" customWidth="1"/>
    <col min="11" max="11" width="13" style="83" customWidth="1"/>
    <col min="12" max="12" width="0.7109375" style="83" customWidth="1"/>
    <col min="13" max="13" width="13" style="83" customWidth="1"/>
    <col min="14" max="16384" width="14.42578125" style="83"/>
  </cols>
  <sheetData>
    <row r="1" spans="1:13" ht="16.5" customHeight="1" x14ac:dyDescent="0.2">
      <c r="A1" s="1" t="s">
        <v>0</v>
      </c>
      <c r="B1" s="2"/>
      <c r="C1" s="2"/>
      <c r="D1" s="2"/>
      <c r="E1" s="3"/>
      <c r="F1" s="2"/>
      <c r="G1" s="4"/>
      <c r="H1" s="82"/>
      <c r="I1" s="4"/>
      <c r="J1" s="82"/>
      <c r="K1" s="4"/>
      <c r="L1" s="4"/>
      <c r="M1" s="4"/>
    </row>
    <row r="2" spans="1:13" ht="16.5" customHeight="1" x14ac:dyDescent="0.2">
      <c r="A2" s="1" t="s">
        <v>127</v>
      </c>
      <c r="B2" s="2"/>
      <c r="C2" s="2"/>
      <c r="D2" s="2"/>
      <c r="E2" s="3"/>
      <c r="F2" s="2"/>
      <c r="G2" s="4"/>
      <c r="H2" s="82"/>
      <c r="I2" s="4"/>
      <c r="J2" s="82"/>
      <c r="K2" s="4"/>
      <c r="L2" s="4"/>
      <c r="M2" s="4"/>
    </row>
    <row r="3" spans="1:13" ht="16.5" customHeight="1" x14ac:dyDescent="0.2">
      <c r="A3" s="6" t="str">
        <f>'ENG7-8'!A3</f>
        <v>For the year ended 31 December 2025</v>
      </c>
      <c r="B3" s="7"/>
      <c r="C3" s="7"/>
      <c r="D3" s="7"/>
      <c r="E3" s="8"/>
      <c r="F3" s="7"/>
      <c r="G3" s="9"/>
      <c r="H3" s="18"/>
      <c r="I3" s="9"/>
      <c r="J3" s="18"/>
      <c r="K3" s="9"/>
      <c r="L3" s="9"/>
      <c r="M3" s="9"/>
    </row>
    <row r="4" spans="1:13" ht="16.5" customHeight="1" x14ac:dyDescent="0.2">
      <c r="A4" s="2"/>
      <c r="B4" s="2"/>
      <c r="C4" s="2"/>
      <c r="D4" s="2"/>
      <c r="E4" s="3"/>
      <c r="F4" s="2"/>
      <c r="G4" s="4"/>
      <c r="H4" s="82"/>
      <c r="I4" s="4"/>
      <c r="J4" s="82"/>
      <c r="K4" s="4"/>
      <c r="L4" s="4"/>
      <c r="M4" s="4"/>
    </row>
    <row r="5" spans="1:13" ht="16.5" customHeight="1" x14ac:dyDescent="0.2">
      <c r="A5" s="2"/>
      <c r="B5" s="2"/>
      <c r="C5" s="2"/>
      <c r="D5" s="2"/>
      <c r="E5" s="3"/>
      <c r="F5" s="2"/>
      <c r="G5" s="4"/>
      <c r="H5" s="82"/>
      <c r="I5" s="4"/>
      <c r="J5" s="82"/>
      <c r="K5" s="4"/>
      <c r="L5" s="4"/>
      <c r="M5" s="4"/>
    </row>
    <row r="6" spans="1:13" ht="16.5" customHeight="1" x14ac:dyDescent="0.2">
      <c r="A6" s="2"/>
      <c r="B6" s="2"/>
      <c r="C6" s="2"/>
      <c r="D6" s="2"/>
      <c r="E6" s="3"/>
      <c r="F6" s="2"/>
      <c r="G6" s="95" t="s">
        <v>2</v>
      </c>
      <c r="H6" s="107"/>
      <c r="I6" s="107"/>
      <c r="J6" s="3"/>
      <c r="K6" s="106" t="s">
        <v>3</v>
      </c>
      <c r="L6" s="107"/>
      <c r="M6" s="107"/>
    </row>
    <row r="7" spans="1:13" ht="16.5" customHeight="1" x14ac:dyDescent="0.2">
      <c r="A7" s="2"/>
      <c r="B7" s="2"/>
      <c r="C7" s="2"/>
      <c r="D7" s="2"/>
      <c r="E7" s="3"/>
      <c r="F7" s="2"/>
      <c r="G7" s="108" t="s">
        <v>128</v>
      </c>
      <c r="H7" s="105"/>
      <c r="I7" s="105"/>
      <c r="J7" s="3"/>
      <c r="K7" s="108" t="s">
        <v>128</v>
      </c>
      <c r="L7" s="105"/>
      <c r="M7" s="105"/>
    </row>
    <row r="8" spans="1:13" ht="16.5" customHeight="1" x14ac:dyDescent="0.2">
      <c r="A8" s="2"/>
      <c r="B8" s="2"/>
      <c r="C8" s="2"/>
      <c r="D8" s="2"/>
      <c r="E8" s="3"/>
      <c r="F8" s="2"/>
      <c r="G8" s="12" t="s">
        <v>178</v>
      </c>
      <c r="H8" s="13"/>
      <c r="I8" s="12" t="s">
        <v>5</v>
      </c>
      <c r="J8" s="13"/>
      <c r="K8" s="12" t="s">
        <v>178</v>
      </c>
      <c r="L8" s="13"/>
      <c r="M8" s="12" t="s">
        <v>5</v>
      </c>
    </row>
    <row r="9" spans="1:13" ht="16.5" customHeight="1" x14ac:dyDescent="0.2">
      <c r="A9" s="2"/>
      <c r="B9" s="2"/>
      <c r="C9" s="2"/>
      <c r="D9" s="2"/>
      <c r="E9" s="14" t="s">
        <v>6</v>
      </c>
      <c r="F9" s="2"/>
      <c r="G9" s="15" t="s">
        <v>7</v>
      </c>
      <c r="H9" s="82"/>
      <c r="I9" s="15" t="s">
        <v>7</v>
      </c>
      <c r="J9" s="82"/>
      <c r="K9" s="15" t="s">
        <v>7</v>
      </c>
      <c r="L9" s="82"/>
      <c r="M9" s="15" t="s">
        <v>7</v>
      </c>
    </row>
    <row r="10" spans="1:13" ht="16.5" customHeight="1" x14ac:dyDescent="0.2">
      <c r="A10" s="2"/>
      <c r="B10" s="2"/>
      <c r="C10" s="2"/>
      <c r="D10" s="2"/>
      <c r="E10" s="84"/>
      <c r="F10" s="2"/>
      <c r="G10" s="21"/>
      <c r="H10" s="82"/>
      <c r="I10" s="21"/>
      <c r="J10" s="82"/>
      <c r="K10" s="21"/>
      <c r="L10" s="82"/>
      <c r="M10" s="21"/>
    </row>
    <row r="11" spans="1:13" ht="16.5" customHeight="1" x14ac:dyDescent="0.2">
      <c r="A11" s="1" t="s">
        <v>129</v>
      </c>
      <c r="B11" s="2"/>
      <c r="C11" s="2"/>
      <c r="D11" s="2"/>
      <c r="E11" s="3"/>
      <c r="F11" s="2"/>
      <c r="G11" s="16"/>
      <c r="H11" s="82"/>
      <c r="I11" s="16"/>
      <c r="J11" s="82"/>
      <c r="K11" s="16"/>
      <c r="L11" s="82"/>
      <c r="M11" s="16"/>
    </row>
    <row r="12" spans="1:13" ht="16.5" customHeight="1" x14ac:dyDescent="0.2">
      <c r="A12" s="2" t="s">
        <v>75</v>
      </c>
      <c r="B12" s="2"/>
      <c r="C12" s="2"/>
      <c r="D12" s="2"/>
      <c r="E12" s="3"/>
      <c r="F12" s="2"/>
      <c r="G12" s="16">
        <v>2251985051</v>
      </c>
      <c r="H12" s="82"/>
      <c r="I12" s="16">
        <v>1610264175</v>
      </c>
      <c r="J12" s="82"/>
      <c r="K12" s="16">
        <v>1922163375</v>
      </c>
      <c r="L12" s="82"/>
      <c r="M12" s="16">
        <v>1502116257</v>
      </c>
    </row>
    <row r="13" spans="1:13" ht="16.5" customHeight="1" x14ac:dyDescent="0.2">
      <c r="A13" s="2" t="s">
        <v>130</v>
      </c>
      <c r="B13" s="2"/>
      <c r="C13" s="2"/>
      <c r="D13" s="2"/>
      <c r="E13" s="3"/>
      <c r="F13" s="2"/>
      <c r="G13" s="16"/>
      <c r="H13" s="82"/>
      <c r="I13" s="16"/>
      <c r="J13" s="82"/>
      <c r="K13" s="16"/>
      <c r="L13" s="82"/>
      <c r="M13" s="16"/>
    </row>
    <row r="14" spans="1:13" ht="16.5" customHeight="1" x14ac:dyDescent="0.2">
      <c r="A14" s="2"/>
      <c r="B14" s="33" t="s">
        <v>131</v>
      </c>
      <c r="C14" s="2"/>
      <c r="D14" s="2"/>
      <c r="E14" s="3"/>
      <c r="F14" s="2"/>
      <c r="G14" s="16"/>
      <c r="H14" s="82"/>
      <c r="I14" s="16"/>
      <c r="J14" s="82"/>
      <c r="K14" s="16"/>
      <c r="L14" s="82"/>
      <c r="M14" s="16"/>
    </row>
    <row r="15" spans="1:13" ht="16.5" customHeight="1" x14ac:dyDescent="0.2">
      <c r="A15" s="2"/>
      <c r="B15" s="2"/>
      <c r="C15" s="2" t="s">
        <v>69</v>
      </c>
      <c r="D15" s="2"/>
      <c r="E15" s="3">
        <v>14</v>
      </c>
      <c r="F15" s="2"/>
      <c r="G15" s="16">
        <v>26558456</v>
      </c>
      <c r="H15" s="82"/>
      <c r="I15" s="16">
        <v>-9022841</v>
      </c>
      <c r="J15" s="82"/>
      <c r="K15" s="16">
        <v>26558456</v>
      </c>
      <c r="L15" s="82"/>
      <c r="M15" s="16">
        <v>-9022841</v>
      </c>
    </row>
    <row r="16" spans="1:13" ht="16.5" customHeight="1" x14ac:dyDescent="0.2">
      <c r="A16" s="2"/>
      <c r="B16" s="33" t="s">
        <v>191</v>
      </c>
      <c r="C16" s="2"/>
      <c r="D16" s="2"/>
      <c r="E16" s="3"/>
      <c r="F16" s="2"/>
      <c r="G16" s="16">
        <v>-21565850</v>
      </c>
      <c r="H16" s="82"/>
      <c r="I16" s="16">
        <v>23313081</v>
      </c>
      <c r="J16" s="82"/>
      <c r="K16" s="16">
        <v>-21565850</v>
      </c>
      <c r="L16" s="82"/>
      <c r="M16" s="16">
        <v>23313081</v>
      </c>
    </row>
    <row r="17" spans="1:13" ht="16.5" customHeight="1" x14ac:dyDescent="0.2">
      <c r="A17" s="2"/>
      <c r="B17" s="2" t="s">
        <v>72</v>
      </c>
      <c r="C17" s="2"/>
      <c r="D17" s="2"/>
      <c r="E17" s="3">
        <v>11</v>
      </c>
      <c r="F17" s="2"/>
      <c r="G17" s="16">
        <v>1097413</v>
      </c>
      <c r="H17" s="82"/>
      <c r="I17" s="16">
        <v>4983256</v>
      </c>
      <c r="J17" s="82"/>
      <c r="K17" s="16">
        <v>4917802</v>
      </c>
      <c r="L17" s="82"/>
      <c r="M17" s="16">
        <v>239630</v>
      </c>
    </row>
    <row r="18" spans="1:13" ht="16.5" customHeight="1" x14ac:dyDescent="0.2">
      <c r="A18" s="2"/>
      <c r="B18" s="2" t="s">
        <v>132</v>
      </c>
      <c r="C18" s="2"/>
      <c r="D18" s="2"/>
      <c r="E18" s="3">
        <v>25</v>
      </c>
      <c r="F18" s="2"/>
      <c r="G18" s="16">
        <v>228727461</v>
      </c>
      <c r="H18" s="82"/>
      <c r="I18" s="16">
        <v>227128432</v>
      </c>
      <c r="J18" s="82"/>
      <c r="K18" s="16">
        <v>190053138</v>
      </c>
      <c r="L18" s="82"/>
      <c r="M18" s="16">
        <v>182001379</v>
      </c>
    </row>
    <row r="19" spans="1:13" ht="16.5" customHeight="1" x14ac:dyDescent="0.2">
      <c r="A19" s="2"/>
      <c r="B19" s="33" t="s">
        <v>194</v>
      </c>
      <c r="C19" s="2"/>
      <c r="D19" s="2"/>
      <c r="E19" s="3"/>
      <c r="F19" s="2"/>
      <c r="G19" s="16"/>
      <c r="H19" s="82"/>
      <c r="I19" s="16"/>
      <c r="J19" s="82"/>
      <c r="K19" s="16"/>
      <c r="L19" s="82"/>
      <c r="M19" s="16"/>
    </row>
    <row r="20" spans="1:13" ht="16.5" customHeight="1" x14ac:dyDescent="0.2">
      <c r="A20" s="2"/>
      <c r="B20" s="2"/>
      <c r="C20" s="2" t="s">
        <v>133</v>
      </c>
      <c r="D20" s="2"/>
      <c r="E20" s="3"/>
      <c r="F20" s="2"/>
      <c r="G20" s="16">
        <v>-7752808</v>
      </c>
      <c r="H20" s="82"/>
      <c r="I20" s="16">
        <v>-6062169</v>
      </c>
      <c r="J20" s="82"/>
      <c r="K20" s="16">
        <v>-7752808</v>
      </c>
      <c r="L20" s="82"/>
      <c r="M20" s="16">
        <v>-5987459</v>
      </c>
    </row>
    <row r="21" spans="1:13" ht="16.5" customHeight="1" x14ac:dyDescent="0.2">
      <c r="A21" s="2"/>
      <c r="B21" s="33" t="s">
        <v>134</v>
      </c>
      <c r="C21" s="2"/>
      <c r="D21" s="2"/>
      <c r="E21" s="3"/>
      <c r="F21" s="2"/>
      <c r="G21" s="16">
        <v>-26206588</v>
      </c>
      <c r="H21" s="82"/>
      <c r="I21" s="16">
        <v>-22308266</v>
      </c>
      <c r="J21" s="82"/>
      <c r="K21" s="16">
        <v>7224299.9999999925</v>
      </c>
      <c r="L21" s="82"/>
      <c r="M21" s="16">
        <v>688201</v>
      </c>
    </row>
    <row r="22" spans="1:13" ht="16.5" customHeight="1" x14ac:dyDescent="0.2">
      <c r="A22" s="2"/>
      <c r="B22" s="2" t="s">
        <v>40</v>
      </c>
      <c r="C22" s="2"/>
      <c r="D22" s="2"/>
      <c r="E22" s="3">
        <v>21</v>
      </c>
      <c r="F22" s="2"/>
      <c r="G22" s="16">
        <v>30315406</v>
      </c>
      <c r="H22" s="82"/>
      <c r="I22" s="16">
        <v>30357144</v>
      </c>
      <c r="J22" s="82"/>
      <c r="K22" s="16">
        <v>28808671</v>
      </c>
      <c r="L22" s="82"/>
      <c r="M22" s="16">
        <v>27838725</v>
      </c>
    </row>
    <row r="23" spans="1:13" ht="16.5" customHeight="1" x14ac:dyDescent="0.2">
      <c r="A23" s="2"/>
      <c r="B23" s="2" t="s">
        <v>135</v>
      </c>
      <c r="C23" s="2"/>
      <c r="D23" s="2"/>
      <c r="E23" s="3"/>
      <c r="F23" s="2"/>
      <c r="G23" s="16">
        <v>-10145127</v>
      </c>
      <c r="H23" s="82"/>
      <c r="I23" s="16">
        <v>-15867078</v>
      </c>
      <c r="J23" s="82"/>
      <c r="K23" s="16">
        <v>-10074729</v>
      </c>
      <c r="L23" s="82"/>
      <c r="M23" s="16">
        <v>-18713749</v>
      </c>
    </row>
    <row r="24" spans="1:13" ht="16.5" customHeight="1" x14ac:dyDescent="0.2">
      <c r="A24" s="2"/>
      <c r="B24" s="2" t="s">
        <v>74</v>
      </c>
      <c r="C24" s="2"/>
      <c r="D24" s="2"/>
      <c r="E24" s="3"/>
      <c r="F24" s="2"/>
      <c r="G24" s="9">
        <v>2974851</v>
      </c>
      <c r="H24" s="82"/>
      <c r="I24" s="9">
        <v>4096584</v>
      </c>
      <c r="J24" s="82"/>
      <c r="K24" s="9">
        <v>0</v>
      </c>
      <c r="L24" s="82"/>
      <c r="M24" s="9">
        <v>0</v>
      </c>
    </row>
    <row r="25" spans="1:13" ht="16.5" customHeight="1" x14ac:dyDescent="0.2">
      <c r="A25" s="2"/>
      <c r="B25" s="2"/>
      <c r="C25" s="2"/>
      <c r="D25" s="2"/>
      <c r="E25" s="3"/>
      <c r="F25" s="2"/>
      <c r="G25" s="16"/>
      <c r="H25" s="82"/>
      <c r="I25" s="16"/>
      <c r="J25" s="82"/>
      <c r="K25" s="16"/>
      <c r="L25" s="82"/>
      <c r="M25" s="16"/>
    </row>
    <row r="26" spans="1:13" ht="16.5" customHeight="1" x14ac:dyDescent="0.2">
      <c r="A26" s="2" t="s">
        <v>136</v>
      </c>
      <c r="B26" s="2"/>
      <c r="C26" s="2"/>
      <c r="D26" s="2"/>
      <c r="E26" s="3"/>
      <c r="F26" s="2"/>
      <c r="G26" s="16">
        <f>SUM(G12:G24)</f>
        <v>2475988265</v>
      </c>
      <c r="H26" s="82"/>
      <c r="I26" s="16">
        <f>SUM(I12:I24)</f>
        <v>1846882318</v>
      </c>
      <c r="J26" s="82"/>
      <c r="K26" s="16">
        <f>SUM(K12:K24)</f>
        <v>2140332355</v>
      </c>
      <c r="L26" s="82"/>
      <c r="M26" s="16">
        <f>SUM(M12:M24)</f>
        <v>1702473224</v>
      </c>
    </row>
    <row r="27" spans="1:13" ht="16.5" customHeight="1" x14ac:dyDescent="0.2">
      <c r="A27" s="2"/>
      <c r="B27" s="2" t="s">
        <v>137</v>
      </c>
      <c r="C27" s="2"/>
      <c r="D27" s="2"/>
      <c r="E27" s="3"/>
      <c r="F27" s="2"/>
      <c r="G27" s="16"/>
      <c r="H27" s="82"/>
      <c r="I27" s="16"/>
      <c r="J27" s="82"/>
      <c r="K27" s="16"/>
      <c r="L27" s="82"/>
      <c r="M27" s="16"/>
    </row>
    <row r="28" spans="1:13" ht="16.5" customHeight="1" x14ac:dyDescent="0.2">
      <c r="A28" s="2"/>
      <c r="B28" s="36" t="s">
        <v>138</v>
      </c>
      <c r="C28" s="2"/>
      <c r="D28" s="2"/>
      <c r="E28" s="3"/>
      <c r="F28" s="2"/>
      <c r="G28" s="17">
        <v>180667543</v>
      </c>
      <c r="H28" s="82"/>
      <c r="I28" s="17">
        <v>18044478</v>
      </c>
      <c r="J28" s="82"/>
      <c r="K28" s="17">
        <v>183273162</v>
      </c>
      <c r="L28" s="82"/>
      <c r="M28" s="17">
        <v>-136852885</v>
      </c>
    </row>
    <row r="29" spans="1:13" ht="16.5" customHeight="1" x14ac:dyDescent="0.2">
      <c r="A29" s="2"/>
      <c r="B29" s="36" t="s">
        <v>139</v>
      </c>
      <c r="C29" s="2"/>
      <c r="D29" s="2"/>
      <c r="E29" s="3"/>
      <c r="F29" s="2"/>
      <c r="G29" s="17">
        <v>-264302196</v>
      </c>
      <c r="H29" s="82"/>
      <c r="I29" s="17">
        <v>-476959150</v>
      </c>
      <c r="J29" s="82"/>
      <c r="K29" s="17">
        <v>-254737186</v>
      </c>
      <c r="L29" s="82"/>
      <c r="M29" s="17">
        <v>-485574975</v>
      </c>
    </row>
    <row r="30" spans="1:13" ht="16.5" customHeight="1" x14ac:dyDescent="0.2">
      <c r="A30" s="2"/>
      <c r="B30" s="36" t="s">
        <v>140</v>
      </c>
      <c r="C30" s="2"/>
      <c r="D30" s="2"/>
      <c r="E30" s="3"/>
      <c r="F30" s="2"/>
      <c r="G30" s="17">
        <v>6554908</v>
      </c>
      <c r="H30" s="82"/>
      <c r="I30" s="17">
        <v>1686727</v>
      </c>
      <c r="J30" s="82"/>
      <c r="K30" s="17">
        <v>6554908</v>
      </c>
      <c r="L30" s="82"/>
      <c r="M30" s="17">
        <v>1686727</v>
      </c>
    </row>
    <row r="31" spans="1:13" ht="16.5" customHeight="1" x14ac:dyDescent="0.2">
      <c r="A31" s="2"/>
      <c r="B31" s="36" t="s">
        <v>141</v>
      </c>
      <c r="C31" s="2"/>
      <c r="D31" s="2"/>
      <c r="E31" s="3"/>
      <c r="F31" s="2"/>
      <c r="G31" s="17">
        <v>-52274483</v>
      </c>
      <c r="H31" s="82"/>
      <c r="I31" s="17">
        <v>-18582485</v>
      </c>
      <c r="J31" s="82"/>
      <c r="K31" s="17">
        <v>-28423588</v>
      </c>
      <c r="L31" s="82"/>
      <c r="M31" s="17">
        <v>-11424719</v>
      </c>
    </row>
    <row r="32" spans="1:13" ht="16.5" customHeight="1" x14ac:dyDescent="0.2">
      <c r="A32" s="2"/>
      <c r="B32" s="36" t="s">
        <v>142</v>
      </c>
      <c r="C32" s="2"/>
      <c r="D32" s="2"/>
      <c r="E32" s="3"/>
      <c r="F32" s="2"/>
      <c r="G32" s="17">
        <v>2795417</v>
      </c>
      <c r="H32" s="82"/>
      <c r="I32" s="17">
        <v>1123707</v>
      </c>
      <c r="J32" s="82"/>
      <c r="K32" s="17">
        <v>2684131</v>
      </c>
      <c r="L32" s="82"/>
      <c r="M32" s="17">
        <v>166753</v>
      </c>
    </row>
    <row r="33" spans="1:13" ht="16.5" customHeight="1" x14ac:dyDescent="0.2">
      <c r="A33" s="2"/>
      <c r="B33" s="36" t="s">
        <v>143</v>
      </c>
      <c r="C33" s="2"/>
      <c r="D33" s="2"/>
      <c r="E33" s="3"/>
      <c r="F33" s="2"/>
      <c r="G33" s="17">
        <v>33508294</v>
      </c>
      <c r="H33" s="82"/>
      <c r="I33" s="17">
        <v>-24808636</v>
      </c>
      <c r="J33" s="82"/>
      <c r="K33" s="17">
        <v>22665453</v>
      </c>
      <c r="L33" s="82"/>
      <c r="M33" s="17">
        <v>-5628323</v>
      </c>
    </row>
    <row r="34" spans="1:13" ht="16.5" customHeight="1" x14ac:dyDescent="0.2">
      <c r="A34" s="2"/>
      <c r="B34" s="36" t="s">
        <v>144</v>
      </c>
      <c r="C34" s="2"/>
      <c r="D34" s="2"/>
      <c r="E34" s="3"/>
      <c r="F34" s="2"/>
      <c r="G34" s="17">
        <v>-2927382</v>
      </c>
      <c r="H34" s="82"/>
      <c r="I34" s="17">
        <v>-33963808</v>
      </c>
      <c r="J34" s="82"/>
      <c r="K34" s="17">
        <v>-2927382</v>
      </c>
      <c r="L34" s="82"/>
      <c r="M34" s="17">
        <v>-33963808</v>
      </c>
    </row>
    <row r="35" spans="1:13" ht="16.5" customHeight="1" x14ac:dyDescent="0.2">
      <c r="A35" s="2"/>
      <c r="B35" s="36" t="s">
        <v>145</v>
      </c>
      <c r="C35" s="2"/>
      <c r="D35" s="2"/>
      <c r="E35" s="3"/>
      <c r="F35" s="2"/>
      <c r="G35" s="17">
        <v>15947413</v>
      </c>
      <c r="H35" s="82"/>
      <c r="I35" s="17">
        <v>-4293438</v>
      </c>
      <c r="J35" s="82"/>
      <c r="K35" s="17">
        <v>5351039</v>
      </c>
      <c r="L35" s="82"/>
      <c r="M35" s="17">
        <v>-5416263</v>
      </c>
    </row>
    <row r="36" spans="1:13" ht="16.5" customHeight="1" x14ac:dyDescent="0.2">
      <c r="A36" s="2"/>
      <c r="B36" s="36" t="s">
        <v>146</v>
      </c>
      <c r="C36" s="2"/>
      <c r="D36" s="2"/>
      <c r="E36" s="3">
        <v>21</v>
      </c>
      <c r="F36" s="2"/>
      <c r="G36" s="9">
        <v>-4392037</v>
      </c>
      <c r="H36" s="82"/>
      <c r="I36" s="9">
        <v>-3032065</v>
      </c>
      <c r="J36" s="82"/>
      <c r="K36" s="9">
        <v>-4392037</v>
      </c>
      <c r="L36" s="82"/>
      <c r="M36" s="9">
        <v>-3032064</v>
      </c>
    </row>
    <row r="37" spans="1:13" ht="16.5" customHeight="1" x14ac:dyDescent="0.2">
      <c r="A37" s="2"/>
      <c r="B37" s="2"/>
      <c r="C37" s="2"/>
      <c r="D37" s="2"/>
      <c r="E37" s="3"/>
      <c r="F37" s="2"/>
      <c r="G37" s="16"/>
      <c r="H37" s="82"/>
      <c r="I37" s="16"/>
      <c r="J37" s="82"/>
      <c r="K37" s="16"/>
      <c r="L37" s="82"/>
      <c r="M37" s="16"/>
    </row>
    <row r="38" spans="1:13" ht="16.5" customHeight="1" x14ac:dyDescent="0.2">
      <c r="A38" s="2" t="s">
        <v>147</v>
      </c>
      <c r="B38" s="2"/>
      <c r="C38" s="2"/>
      <c r="D38" s="2"/>
      <c r="E38" s="3"/>
      <c r="F38" s="2"/>
      <c r="G38" s="16">
        <f>SUM(G26:G37)</f>
        <v>2391565742</v>
      </c>
      <c r="H38" s="82"/>
      <c r="I38" s="16">
        <f>SUM(I26:I37)</f>
        <v>1306097648</v>
      </c>
      <c r="J38" s="82"/>
      <c r="K38" s="16">
        <f>SUM(K26:K36)</f>
        <v>2070380855</v>
      </c>
      <c r="L38" s="82"/>
      <c r="M38" s="16">
        <f>SUM(M26:M36)</f>
        <v>1022433667</v>
      </c>
    </row>
    <row r="39" spans="1:13" ht="16.5" customHeight="1" x14ac:dyDescent="0.2">
      <c r="A39" s="2"/>
      <c r="B39" s="2" t="s">
        <v>148</v>
      </c>
      <c r="C39" s="2"/>
      <c r="D39" s="2"/>
      <c r="E39" s="3"/>
      <c r="F39" s="2"/>
      <c r="G39" s="9">
        <v>-338405720</v>
      </c>
      <c r="H39" s="82"/>
      <c r="I39" s="9">
        <v>-267156431</v>
      </c>
      <c r="J39" s="82"/>
      <c r="K39" s="9">
        <v>-313391598</v>
      </c>
      <c r="L39" s="82"/>
      <c r="M39" s="9">
        <v>-231416837</v>
      </c>
    </row>
    <row r="40" spans="1:13" ht="16.5" customHeight="1" x14ac:dyDescent="0.2">
      <c r="A40" s="2"/>
      <c r="B40" s="2"/>
      <c r="C40" s="2"/>
      <c r="D40" s="2"/>
      <c r="E40" s="3"/>
      <c r="F40" s="2"/>
      <c r="G40" s="16"/>
      <c r="H40" s="82"/>
      <c r="I40" s="16"/>
      <c r="J40" s="82"/>
      <c r="K40" s="16"/>
      <c r="L40" s="82"/>
      <c r="M40" s="16"/>
    </row>
    <row r="41" spans="1:13" ht="16.5" customHeight="1" x14ac:dyDescent="0.2">
      <c r="A41" s="1" t="s">
        <v>149</v>
      </c>
      <c r="B41" s="2"/>
      <c r="C41" s="2"/>
      <c r="D41" s="2"/>
      <c r="E41" s="3"/>
      <c r="F41" s="2"/>
      <c r="G41" s="9">
        <f>SUM(G38:G39)</f>
        <v>2053160022</v>
      </c>
      <c r="H41" s="82"/>
      <c r="I41" s="9">
        <f>SUM(I38:I39)</f>
        <v>1038941217</v>
      </c>
      <c r="J41" s="82"/>
      <c r="K41" s="9">
        <f>SUM(K38:K39)</f>
        <v>1756989257</v>
      </c>
      <c r="L41" s="82"/>
      <c r="M41" s="9">
        <f>SUM(M38:M39)</f>
        <v>791016830</v>
      </c>
    </row>
    <row r="53" spans="1:13" ht="22.5" customHeight="1" x14ac:dyDescent="0.2"/>
    <row r="54" spans="1:13" ht="21.95" customHeight="1" x14ac:dyDescent="0.2">
      <c r="A54" s="87" t="str">
        <f>'Eng5-6'!A111:M111</f>
        <v>The accompanying notes are an integral part of these consolidated and separate financial statements.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</row>
    <row r="55" spans="1:13" ht="16.5" customHeight="1" x14ac:dyDescent="0.2">
      <c r="A55" s="1" t="s">
        <v>0</v>
      </c>
      <c r="B55" s="2"/>
      <c r="C55" s="2"/>
      <c r="D55" s="2"/>
      <c r="E55" s="3"/>
      <c r="F55" s="2"/>
      <c r="G55" s="4"/>
      <c r="H55" s="82"/>
      <c r="I55" s="4"/>
      <c r="J55" s="82"/>
      <c r="K55" s="4"/>
      <c r="L55" s="4"/>
      <c r="M55" s="4"/>
    </row>
    <row r="56" spans="1:13" ht="16.5" customHeight="1" x14ac:dyDescent="0.2">
      <c r="A56" s="1" t="s">
        <v>150</v>
      </c>
      <c r="B56" s="2"/>
      <c r="C56" s="2"/>
      <c r="D56" s="2"/>
      <c r="E56" s="3"/>
      <c r="F56" s="2"/>
      <c r="G56" s="4"/>
      <c r="H56" s="82"/>
      <c r="I56" s="4"/>
      <c r="J56" s="82"/>
      <c r="K56" s="4"/>
      <c r="L56" s="4"/>
      <c r="M56" s="4"/>
    </row>
    <row r="57" spans="1:13" ht="16.5" customHeight="1" x14ac:dyDescent="0.2">
      <c r="A57" s="6" t="str">
        <f>A3</f>
        <v>For the year ended 31 December 2025</v>
      </c>
      <c r="B57" s="7"/>
      <c r="C57" s="7"/>
      <c r="D57" s="7"/>
      <c r="E57" s="8"/>
      <c r="F57" s="7"/>
      <c r="G57" s="9"/>
      <c r="H57" s="18"/>
      <c r="I57" s="9"/>
      <c r="J57" s="18"/>
      <c r="K57" s="9"/>
      <c r="L57" s="9"/>
      <c r="M57" s="9"/>
    </row>
    <row r="58" spans="1:13" ht="16.5" customHeight="1" x14ac:dyDescent="0.2">
      <c r="A58" s="2"/>
      <c r="B58" s="2"/>
      <c r="C58" s="2"/>
      <c r="D58" s="2"/>
      <c r="E58" s="3"/>
      <c r="F58" s="2"/>
      <c r="G58" s="4"/>
      <c r="H58" s="82"/>
      <c r="I58" s="4"/>
      <c r="J58" s="82"/>
      <c r="K58" s="4"/>
      <c r="L58" s="4"/>
      <c r="M58" s="4"/>
    </row>
    <row r="59" spans="1:13" ht="16.5" customHeight="1" x14ac:dyDescent="0.2">
      <c r="A59" s="2"/>
      <c r="B59" s="2"/>
      <c r="C59" s="2"/>
      <c r="D59" s="2"/>
      <c r="E59" s="3"/>
      <c r="F59" s="2"/>
      <c r="G59" s="4"/>
      <c r="H59" s="82"/>
      <c r="I59" s="4"/>
      <c r="J59" s="82"/>
      <c r="K59" s="4"/>
      <c r="L59" s="4"/>
      <c r="M59" s="4"/>
    </row>
    <row r="60" spans="1:13" ht="16.5" customHeight="1" x14ac:dyDescent="0.2">
      <c r="A60" s="2"/>
      <c r="B60" s="2"/>
      <c r="C60" s="2"/>
      <c r="D60" s="2"/>
      <c r="E60" s="3"/>
      <c r="F60" s="2"/>
      <c r="G60" s="95" t="s">
        <v>2</v>
      </c>
      <c r="H60" s="107"/>
      <c r="I60" s="107"/>
      <c r="J60" s="3"/>
      <c r="K60" s="106" t="s">
        <v>3</v>
      </c>
      <c r="L60" s="107"/>
      <c r="M60" s="107"/>
    </row>
    <row r="61" spans="1:13" ht="16.5" customHeight="1" x14ac:dyDescent="0.2">
      <c r="A61" s="2"/>
      <c r="B61" s="2"/>
      <c r="C61" s="2"/>
      <c r="D61" s="2"/>
      <c r="E61" s="3"/>
      <c r="F61" s="2"/>
      <c r="G61" s="108" t="s">
        <v>128</v>
      </c>
      <c r="H61" s="105"/>
      <c r="I61" s="105"/>
      <c r="J61" s="3"/>
      <c r="K61" s="108" t="s">
        <v>128</v>
      </c>
      <c r="L61" s="105"/>
      <c r="M61" s="105"/>
    </row>
    <row r="62" spans="1:13" ht="16.5" customHeight="1" x14ac:dyDescent="0.2">
      <c r="A62" s="2"/>
      <c r="B62" s="2"/>
      <c r="C62" s="2"/>
      <c r="D62" s="2"/>
      <c r="E62" s="3"/>
      <c r="F62" s="2"/>
      <c r="G62" s="12" t="s">
        <v>178</v>
      </c>
      <c r="H62" s="13"/>
      <c r="I62" s="12" t="s">
        <v>5</v>
      </c>
      <c r="J62" s="13"/>
      <c r="K62" s="12" t="s">
        <v>178</v>
      </c>
      <c r="L62" s="13"/>
      <c r="M62" s="12" t="s">
        <v>5</v>
      </c>
    </row>
    <row r="63" spans="1:13" ht="16.5" customHeight="1" x14ac:dyDescent="0.2">
      <c r="A63" s="2"/>
      <c r="B63" s="2"/>
      <c r="C63" s="2"/>
      <c r="D63" s="2"/>
      <c r="E63" s="14" t="s">
        <v>6</v>
      </c>
      <c r="F63" s="2"/>
      <c r="G63" s="15" t="s">
        <v>7</v>
      </c>
      <c r="H63" s="82"/>
      <c r="I63" s="15" t="s">
        <v>7</v>
      </c>
      <c r="J63" s="82"/>
      <c r="K63" s="15" t="s">
        <v>7</v>
      </c>
      <c r="L63" s="82"/>
      <c r="M63" s="15" t="s">
        <v>7</v>
      </c>
    </row>
    <row r="64" spans="1:13" ht="16.5" customHeight="1" x14ac:dyDescent="0.2">
      <c r="A64" s="2"/>
      <c r="B64" s="2"/>
      <c r="C64" s="2"/>
      <c r="D64" s="2"/>
      <c r="E64" s="11"/>
      <c r="F64" s="2"/>
      <c r="G64" s="21"/>
      <c r="H64" s="82"/>
      <c r="I64" s="21"/>
      <c r="J64" s="82"/>
      <c r="K64" s="21"/>
      <c r="L64" s="82"/>
      <c r="M64" s="21"/>
    </row>
    <row r="65" spans="1:13" ht="16.5" customHeight="1" x14ac:dyDescent="0.2">
      <c r="A65" s="1" t="s">
        <v>151</v>
      </c>
      <c r="B65" s="2"/>
      <c r="C65" s="2"/>
      <c r="D65" s="2"/>
      <c r="E65" s="3"/>
      <c r="F65" s="2"/>
      <c r="G65" s="16"/>
      <c r="H65" s="82"/>
      <c r="I65" s="16"/>
      <c r="J65" s="82"/>
      <c r="K65" s="16"/>
      <c r="L65" s="82"/>
      <c r="M65" s="16"/>
    </row>
    <row r="66" spans="1:13" ht="16.5" customHeight="1" x14ac:dyDescent="0.2">
      <c r="A66" s="2" t="s">
        <v>152</v>
      </c>
      <c r="B66" s="2"/>
      <c r="C66" s="2"/>
      <c r="D66" s="2"/>
      <c r="E66" s="3"/>
      <c r="F66" s="2"/>
      <c r="G66" s="16"/>
      <c r="H66" s="82"/>
      <c r="I66" s="16"/>
      <c r="J66" s="82"/>
      <c r="K66" s="16"/>
      <c r="L66" s="82"/>
      <c r="M66" s="16"/>
    </row>
    <row r="67" spans="1:13" ht="16.5" customHeight="1" x14ac:dyDescent="0.2">
      <c r="A67" s="2"/>
      <c r="B67" s="2" t="s">
        <v>153</v>
      </c>
      <c r="C67" s="2"/>
      <c r="D67" s="2"/>
      <c r="E67" s="3"/>
      <c r="F67" s="2"/>
      <c r="G67" s="16">
        <v>-100000000</v>
      </c>
      <c r="H67" s="82"/>
      <c r="I67" s="16">
        <v>-358051236</v>
      </c>
      <c r="J67" s="82"/>
      <c r="K67" s="16">
        <v>-100000000</v>
      </c>
      <c r="L67" s="82"/>
      <c r="M67" s="16">
        <v>-358051236</v>
      </c>
    </row>
    <row r="68" spans="1:13" ht="16.5" customHeight="1" x14ac:dyDescent="0.2">
      <c r="A68" s="2" t="s">
        <v>154</v>
      </c>
      <c r="B68" s="2"/>
      <c r="C68" s="2"/>
      <c r="D68" s="2"/>
      <c r="E68" s="3"/>
      <c r="F68" s="2"/>
      <c r="G68" s="16"/>
      <c r="H68" s="82"/>
      <c r="I68" s="16"/>
      <c r="J68" s="82"/>
      <c r="K68" s="16"/>
      <c r="L68" s="82"/>
      <c r="M68" s="16"/>
    </row>
    <row r="69" spans="1:13" ht="16.5" customHeight="1" x14ac:dyDescent="0.2">
      <c r="A69" s="2"/>
      <c r="B69" s="2" t="s">
        <v>155</v>
      </c>
      <c r="C69" s="2"/>
      <c r="D69" s="2"/>
      <c r="E69" s="3"/>
      <c r="F69" s="2"/>
      <c r="G69" s="16">
        <v>330000000</v>
      </c>
      <c r="H69" s="82"/>
      <c r="I69" s="16">
        <v>30000000</v>
      </c>
      <c r="J69" s="82"/>
      <c r="K69" s="16">
        <v>330000000</v>
      </c>
      <c r="L69" s="82"/>
      <c r="M69" s="16">
        <v>30000000</v>
      </c>
    </row>
    <row r="70" spans="1:13" ht="16.5" customHeight="1" x14ac:dyDescent="0.2">
      <c r="A70" s="2" t="s">
        <v>156</v>
      </c>
      <c r="B70" s="2"/>
      <c r="C70" s="2"/>
      <c r="D70" s="2"/>
      <c r="E70" s="3"/>
      <c r="F70" s="2"/>
      <c r="G70" s="17"/>
      <c r="H70" s="82"/>
      <c r="I70" s="17"/>
      <c r="J70" s="82"/>
      <c r="K70" s="17"/>
      <c r="L70" s="82"/>
      <c r="M70" s="17"/>
    </row>
    <row r="71" spans="1:13" ht="16.5" customHeight="1" x14ac:dyDescent="0.2">
      <c r="A71" s="2"/>
      <c r="B71" s="2" t="s">
        <v>157</v>
      </c>
      <c r="C71" s="2"/>
      <c r="D71" s="2"/>
      <c r="E71" s="3"/>
      <c r="F71" s="2"/>
      <c r="G71" s="16">
        <v>-630589845</v>
      </c>
      <c r="H71" s="82"/>
      <c r="I71" s="16">
        <v>-370986830</v>
      </c>
      <c r="J71" s="82"/>
      <c r="K71" s="16">
        <v>-567547728</v>
      </c>
      <c r="L71" s="82"/>
      <c r="M71" s="16">
        <v>-340900907</v>
      </c>
    </row>
    <row r="72" spans="1:13" ht="16.5" customHeight="1" x14ac:dyDescent="0.2">
      <c r="A72" s="2" t="s">
        <v>158</v>
      </c>
      <c r="B72" s="2"/>
      <c r="C72" s="2"/>
      <c r="D72" s="2"/>
      <c r="E72" s="3"/>
      <c r="F72" s="2"/>
      <c r="G72" s="16"/>
      <c r="H72" s="82"/>
      <c r="I72" s="16"/>
      <c r="J72" s="82"/>
      <c r="K72" s="16"/>
      <c r="L72" s="82"/>
      <c r="M72" s="16"/>
    </row>
    <row r="73" spans="1:13" ht="16.5" customHeight="1" x14ac:dyDescent="0.2">
      <c r="A73" s="2"/>
      <c r="B73" s="2" t="s">
        <v>157</v>
      </c>
      <c r="C73" s="2"/>
      <c r="D73" s="2"/>
      <c r="E73" s="3"/>
      <c r="F73" s="2"/>
      <c r="G73" s="16">
        <v>9315689</v>
      </c>
      <c r="H73" s="82"/>
      <c r="I73" s="16">
        <v>7919232</v>
      </c>
      <c r="J73" s="82"/>
      <c r="K73" s="16">
        <v>9315689</v>
      </c>
      <c r="L73" s="82"/>
      <c r="M73" s="16">
        <v>7380093</v>
      </c>
    </row>
    <row r="74" spans="1:13" ht="16.5" customHeight="1" x14ac:dyDescent="0.2">
      <c r="A74" s="2" t="s">
        <v>189</v>
      </c>
      <c r="B74" s="2"/>
      <c r="C74" s="2"/>
      <c r="D74" s="2"/>
      <c r="E74" s="3"/>
      <c r="F74" s="2"/>
      <c r="G74" s="16">
        <v>-696594</v>
      </c>
      <c r="H74" s="82"/>
      <c r="I74" s="16">
        <v>0</v>
      </c>
      <c r="J74" s="82"/>
      <c r="K74" s="16">
        <v>-696594</v>
      </c>
      <c r="L74" s="82"/>
      <c r="M74" s="16">
        <v>0</v>
      </c>
    </row>
    <row r="75" spans="1:13" ht="16.5" customHeight="1" x14ac:dyDescent="0.2">
      <c r="A75" s="33" t="s">
        <v>159</v>
      </c>
      <c r="B75" s="2"/>
      <c r="C75" s="2"/>
      <c r="D75" s="2"/>
      <c r="E75" s="3"/>
      <c r="F75" s="2"/>
      <c r="G75" s="16">
        <v>0</v>
      </c>
      <c r="H75" s="82"/>
      <c r="I75" s="16">
        <v>-4975041</v>
      </c>
      <c r="J75" s="82"/>
      <c r="K75" s="16">
        <v>0</v>
      </c>
      <c r="L75" s="82"/>
      <c r="M75" s="16">
        <v>0</v>
      </c>
    </row>
    <row r="76" spans="1:13" ht="16.5" customHeight="1" x14ac:dyDescent="0.2">
      <c r="A76" s="33" t="s">
        <v>160</v>
      </c>
      <c r="B76" s="2"/>
      <c r="C76" s="2"/>
      <c r="D76" s="2"/>
      <c r="E76" s="3"/>
      <c r="F76" s="2"/>
      <c r="G76" s="16"/>
      <c r="H76" s="82"/>
      <c r="I76" s="16"/>
      <c r="J76" s="82"/>
      <c r="K76" s="16"/>
      <c r="L76" s="82"/>
      <c r="M76" s="16"/>
    </row>
    <row r="77" spans="1:13" ht="16.5" customHeight="1" x14ac:dyDescent="0.2">
      <c r="A77" s="2"/>
      <c r="B77" s="2" t="s">
        <v>161</v>
      </c>
      <c r="C77" s="2"/>
      <c r="D77" s="2"/>
      <c r="E77" s="3"/>
      <c r="F77" s="2"/>
      <c r="G77" s="16">
        <v>0</v>
      </c>
      <c r="H77" s="82"/>
      <c r="I77" s="16">
        <v>845067</v>
      </c>
      <c r="J77" s="82"/>
      <c r="K77" s="16">
        <v>0</v>
      </c>
      <c r="L77" s="82"/>
      <c r="M77" s="16">
        <v>845067</v>
      </c>
    </row>
    <row r="78" spans="1:13" ht="16.5" customHeight="1" x14ac:dyDescent="0.2">
      <c r="A78" s="33" t="s">
        <v>190</v>
      </c>
      <c r="B78" s="2"/>
      <c r="C78" s="2"/>
      <c r="D78" s="2"/>
      <c r="E78" s="3"/>
      <c r="F78" s="2"/>
      <c r="G78" s="16">
        <v>0</v>
      </c>
      <c r="H78" s="82"/>
      <c r="I78" s="16">
        <v>0</v>
      </c>
      <c r="J78" s="82"/>
      <c r="K78" s="16">
        <v>0</v>
      </c>
      <c r="L78" s="82"/>
      <c r="M78" s="16">
        <v>42475860</v>
      </c>
    </row>
    <row r="79" spans="1:13" ht="16.5" customHeight="1" x14ac:dyDescent="0.2">
      <c r="A79" s="2" t="s">
        <v>162</v>
      </c>
      <c r="B79" s="2"/>
      <c r="C79" s="2"/>
      <c r="D79" s="2"/>
      <c r="E79" s="3"/>
      <c r="F79" s="2"/>
      <c r="G79" s="9">
        <v>9969899</v>
      </c>
      <c r="H79" s="82"/>
      <c r="I79" s="9">
        <v>15752095</v>
      </c>
      <c r="J79" s="82"/>
      <c r="K79" s="9">
        <v>9899500</v>
      </c>
      <c r="L79" s="82"/>
      <c r="M79" s="9">
        <v>14347009</v>
      </c>
    </row>
    <row r="80" spans="1:13" ht="16.5" customHeight="1" x14ac:dyDescent="0.2">
      <c r="A80" s="2"/>
      <c r="B80" s="2"/>
      <c r="C80" s="2"/>
      <c r="D80" s="2"/>
      <c r="E80" s="3"/>
      <c r="F80" s="2"/>
      <c r="G80" s="16"/>
      <c r="H80" s="82"/>
      <c r="I80" s="16"/>
      <c r="J80" s="82"/>
      <c r="K80" s="16"/>
      <c r="L80" s="82"/>
      <c r="M80" s="16"/>
    </row>
    <row r="81" spans="1:13" ht="16.5" customHeight="1" x14ac:dyDescent="0.2">
      <c r="A81" s="42" t="s">
        <v>163</v>
      </c>
      <c r="B81" s="2"/>
      <c r="C81" s="2"/>
      <c r="D81" s="2"/>
      <c r="E81" s="3"/>
      <c r="F81" s="2"/>
      <c r="G81" s="9">
        <f>SUM(G67:G80)</f>
        <v>-382000851</v>
      </c>
      <c r="H81" s="82"/>
      <c r="I81" s="9">
        <f>SUM(I67:I80)</f>
        <v>-679496713</v>
      </c>
      <c r="J81" s="82"/>
      <c r="K81" s="9">
        <f>SUM(K67:K80)</f>
        <v>-319029133</v>
      </c>
      <c r="L81" s="82"/>
      <c r="M81" s="9">
        <f>SUM(M67:M80)</f>
        <v>-603904114</v>
      </c>
    </row>
    <row r="82" spans="1:13" ht="16.5" customHeight="1" x14ac:dyDescent="0.2">
      <c r="A82" s="1"/>
      <c r="B82" s="2"/>
      <c r="C82" s="2"/>
      <c r="D82" s="2"/>
      <c r="E82" s="3"/>
      <c r="F82" s="2"/>
      <c r="G82" s="16"/>
      <c r="H82" s="82"/>
      <c r="I82" s="16"/>
      <c r="J82" s="82"/>
      <c r="K82" s="16"/>
      <c r="L82" s="82"/>
      <c r="M82" s="16"/>
    </row>
    <row r="83" spans="1:13" ht="16.5" customHeight="1" x14ac:dyDescent="0.2">
      <c r="A83" s="1" t="s">
        <v>164</v>
      </c>
      <c r="B83" s="2"/>
      <c r="C83" s="2"/>
      <c r="D83" s="2"/>
      <c r="E83" s="3"/>
      <c r="F83" s="2"/>
      <c r="G83" s="16"/>
      <c r="H83" s="82"/>
      <c r="I83" s="16"/>
      <c r="J83" s="82"/>
      <c r="K83" s="16"/>
      <c r="L83" s="82"/>
      <c r="M83" s="16"/>
    </row>
    <row r="84" spans="1:13" ht="16.5" customHeight="1" x14ac:dyDescent="0.2">
      <c r="A84" s="2" t="s">
        <v>165</v>
      </c>
      <c r="B84" s="2"/>
      <c r="C84" s="2"/>
      <c r="D84" s="2"/>
      <c r="E84" s="3">
        <v>20</v>
      </c>
      <c r="F84" s="2"/>
      <c r="G84" s="16">
        <v>-56523788</v>
      </c>
      <c r="H84" s="82"/>
      <c r="I84" s="16">
        <v>-17400775</v>
      </c>
      <c r="J84" s="82"/>
      <c r="K84" s="16">
        <v>0</v>
      </c>
      <c r="L84" s="82"/>
      <c r="M84" s="16">
        <v>0</v>
      </c>
    </row>
    <row r="85" spans="1:13" ht="16.5" customHeight="1" x14ac:dyDescent="0.2">
      <c r="A85" s="2" t="s">
        <v>122</v>
      </c>
      <c r="B85" s="2"/>
      <c r="C85" s="2"/>
      <c r="D85" s="2"/>
      <c r="E85" s="3">
        <v>23</v>
      </c>
      <c r="F85" s="2"/>
      <c r="G85" s="16">
        <v>-940000000</v>
      </c>
      <c r="H85" s="82"/>
      <c r="I85" s="16">
        <v>-799000000</v>
      </c>
      <c r="J85" s="82"/>
      <c r="K85" s="16">
        <v>-940000000</v>
      </c>
      <c r="L85" s="82"/>
      <c r="M85" s="16">
        <v>-799000000</v>
      </c>
    </row>
    <row r="86" spans="1:13" ht="16.5" customHeight="1" x14ac:dyDescent="0.2">
      <c r="A86" s="2" t="s">
        <v>166</v>
      </c>
      <c r="B86" s="2"/>
      <c r="C86" s="2"/>
      <c r="D86" s="2"/>
      <c r="E86" s="3">
        <v>23</v>
      </c>
      <c r="F86" s="2"/>
      <c r="G86" s="16">
        <v>-26741844</v>
      </c>
      <c r="H86" s="82"/>
      <c r="I86" s="16">
        <v>-39700864</v>
      </c>
      <c r="J86" s="82"/>
      <c r="K86" s="16">
        <v>0</v>
      </c>
      <c r="L86" s="82"/>
      <c r="M86" s="16">
        <v>0</v>
      </c>
    </row>
    <row r="87" spans="1:13" ht="16.5" customHeight="1" x14ac:dyDescent="0.2">
      <c r="A87" s="2" t="s">
        <v>167</v>
      </c>
      <c r="B87" s="2"/>
      <c r="C87" s="2"/>
      <c r="D87" s="2"/>
      <c r="E87" s="3"/>
      <c r="F87" s="2"/>
      <c r="G87" s="9">
        <v>-2242403</v>
      </c>
      <c r="H87" s="82"/>
      <c r="I87" s="9">
        <v>-3709939</v>
      </c>
      <c r="J87" s="82"/>
      <c r="K87" s="9">
        <v>0</v>
      </c>
      <c r="L87" s="82"/>
      <c r="M87" s="9">
        <v>0</v>
      </c>
    </row>
    <row r="88" spans="1:13" ht="16.5" customHeight="1" x14ac:dyDescent="0.2">
      <c r="A88" s="2"/>
      <c r="B88" s="2"/>
      <c r="C88" s="2"/>
      <c r="D88" s="2"/>
      <c r="E88" s="3"/>
      <c r="F88" s="2"/>
      <c r="G88" s="16"/>
      <c r="H88" s="82"/>
      <c r="I88" s="16"/>
      <c r="J88" s="82"/>
      <c r="K88" s="16"/>
      <c r="L88" s="82"/>
      <c r="M88" s="16"/>
    </row>
    <row r="89" spans="1:13" ht="16.5" customHeight="1" x14ac:dyDescent="0.2">
      <c r="A89" s="42" t="s">
        <v>168</v>
      </c>
      <c r="B89" s="2"/>
      <c r="C89" s="2"/>
      <c r="D89" s="2"/>
      <c r="E89" s="3"/>
      <c r="F89" s="2"/>
      <c r="G89" s="9">
        <f>SUM(G84:G88)</f>
        <v>-1025508035</v>
      </c>
      <c r="H89" s="82"/>
      <c r="I89" s="9">
        <f>SUM(I84:I88)</f>
        <v>-859811578</v>
      </c>
      <c r="J89" s="82"/>
      <c r="K89" s="9">
        <f>SUM(K84:K88)</f>
        <v>-940000000</v>
      </c>
      <c r="L89" s="82"/>
      <c r="M89" s="9">
        <f>SUM(M84:M88)</f>
        <v>-799000000</v>
      </c>
    </row>
    <row r="90" spans="1:13" ht="16.5" customHeight="1" x14ac:dyDescent="0.2">
      <c r="A90" s="2"/>
      <c r="B90" s="2"/>
      <c r="C90" s="2"/>
      <c r="D90" s="2"/>
      <c r="E90" s="3"/>
      <c r="F90" s="2"/>
      <c r="G90" s="16"/>
      <c r="H90" s="82"/>
      <c r="I90" s="16"/>
      <c r="J90" s="82"/>
      <c r="K90" s="16"/>
      <c r="L90" s="82"/>
      <c r="M90" s="16"/>
    </row>
    <row r="91" spans="1:13" ht="16.5" customHeight="1" x14ac:dyDescent="0.2">
      <c r="A91" s="1" t="s">
        <v>192</v>
      </c>
      <c r="B91" s="1"/>
      <c r="C91" s="2"/>
      <c r="D91" s="2"/>
      <c r="E91" s="3"/>
      <c r="F91" s="2"/>
      <c r="G91" s="16">
        <f>G41+G81+G89</f>
        <v>645651136</v>
      </c>
      <c r="H91" s="82"/>
      <c r="I91" s="16">
        <f>I41+I81+I89</f>
        <v>-500367074</v>
      </c>
      <c r="J91" s="82"/>
      <c r="K91" s="16">
        <f>K41+K81+K89</f>
        <v>497960124</v>
      </c>
      <c r="L91" s="82"/>
      <c r="M91" s="16">
        <f>M41+M81+M89</f>
        <v>-611887284</v>
      </c>
    </row>
    <row r="92" spans="1:13" ht="16.5" customHeight="1" x14ac:dyDescent="0.2">
      <c r="A92" s="2" t="s">
        <v>169</v>
      </c>
      <c r="B92" s="2"/>
      <c r="C92" s="2"/>
      <c r="D92" s="2"/>
      <c r="E92" s="3"/>
      <c r="F92" s="2"/>
    </row>
    <row r="93" spans="1:13" ht="16.5" customHeight="1" x14ac:dyDescent="0.2">
      <c r="A93" s="2"/>
      <c r="B93" s="2" t="s">
        <v>170</v>
      </c>
      <c r="C93" s="2"/>
      <c r="D93" s="2"/>
      <c r="E93" s="3"/>
      <c r="F93" s="2"/>
      <c r="G93" s="16">
        <v>694217455</v>
      </c>
      <c r="H93" s="82"/>
      <c r="I93" s="16">
        <v>1191606390</v>
      </c>
      <c r="J93" s="82"/>
      <c r="K93" s="16">
        <v>469497968</v>
      </c>
      <c r="L93" s="82"/>
      <c r="M93" s="16">
        <v>1081385252</v>
      </c>
    </row>
    <row r="94" spans="1:13" ht="16.5" customHeight="1" x14ac:dyDescent="0.2">
      <c r="A94" s="2" t="s">
        <v>171</v>
      </c>
      <c r="B94" s="2"/>
      <c r="C94" s="2"/>
      <c r="D94" s="2"/>
      <c r="E94" s="3"/>
      <c r="F94" s="2"/>
      <c r="G94" s="9">
        <v>1154135</v>
      </c>
      <c r="H94" s="82"/>
      <c r="I94" s="9">
        <v>2978139</v>
      </c>
      <c r="J94" s="82"/>
      <c r="K94" s="9">
        <v>0</v>
      </c>
      <c r="L94" s="82"/>
      <c r="M94" s="9">
        <v>0</v>
      </c>
    </row>
    <row r="96" spans="1:13" ht="16.5" customHeight="1" x14ac:dyDescent="0.2">
      <c r="A96" s="2" t="s">
        <v>172</v>
      </c>
      <c r="B96" s="2"/>
      <c r="C96" s="2"/>
      <c r="D96" s="2"/>
      <c r="E96" s="3">
        <v>9</v>
      </c>
      <c r="F96" s="2"/>
      <c r="G96" s="22">
        <f>SUM(G91:G95)</f>
        <v>1341022726</v>
      </c>
      <c r="H96" s="82"/>
      <c r="I96" s="22">
        <f>SUM(I91:I95)</f>
        <v>694217455</v>
      </c>
      <c r="J96" s="82"/>
      <c r="K96" s="22">
        <f>SUM(K91:L94)</f>
        <v>967458092</v>
      </c>
      <c r="L96" s="82"/>
      <c r="M96" s="22">
        <f>SUM(M91:M94)</f>
        <v>469497968</v>
      </c>
    </row>
    <row r="97" spans="1:13" ht="16.5" customHeight="1" x14ac:dyDescent="0.2">
      <c r="A97" s="2"/>
      <c r="B97" s="2"/>
      <c r="C97" s="2"/>
      <c r="D97" s="2"/>
      <c r="E97" s="3"/>
      <c r="F97" s="2"/>
      <c r="G97" s="16"/>
      <c r="H97" s="82"/>
      <c r="I97" s="16"/>
      <c r="J97" s="82"/>
      <c r="K97" s="16"/>
      <c r="L97" s="82"/>
      <c r="M97" s="16"/>
    </row>
    <row r="98" spans="1:13" ht="16.5" customHeight="1" x14ac:dyDescent="0.2">
      <c r="A98" s="2"/>
      <c r="B98" s="2"/>
      <c r="C98" s="2"/>
      <c r="D98" s="2"/>
      <c r="E98" s="3"/>
      <c r="F98" s="2"/>
      <c r="G98" s="16"/>
      <c r="H98" s="82"/>
      <c r="I98" s="16"/>
      <c r="J98" s="82"/>
      <c r="K98" s="16"/>
      <c r="L98" s="82"/>
      <c r="M98" s="16"/>
    </row>
    <row r="99" spans="1:13" ht="16.5" customHeight="1" x14ac:dyDescent="0.2">
      <c r="A99" s="1" t="s">
        <v>173</v>
      </c>
      <c r="B99" s="2"/>
      <c r="C99" s="2"/>
      <c r="D99" s="2"/>
      <c r="E99" s="3"/>
      <c r="F99" s="2"/>
      <c r="G99" s="16"/>
      <c r="H99" s="82"/>
      <c r="I99" s="16"/>
      <c r="J99" s="82"/>
      <c r="K99" s="16"/>
      <c r="L99" s="82"/>
      <c r="M99" s="16"/>
    </row>
    <row r="100" spans="1:13" ht="16.5" customHeight="1" x14ac:dyDescent="0.2">
      <c r="A100" s="1"/>
      <c r="B100" s="2"/>
      <c r="C100" s="2"/>
      <c r="D100" s="2"/>
      <c r="E100" s="3"/>
      <c r="F100" s="2"/>
      <c r="G100" s="16"/>
      <c r="H100" s="82"/>
      <c r="I100" s="16"/>
      <c r="J100" s="82"/>
      <c r="K100" s="16"/>
      <c r="L100" s="82"/>
      <c r="M100" s="16"/>
    </row>
    <row r="101" spans="1:13" ht="16.5" customHeight="1" x14ac:dyDescent="0.2">
      <c r="A101" s="2" t="s">
        <v>174</v>
      </c>
      <c r="B101" s="85"/>
      <c r="C101" s="85"/>
      <c r="D101" s="85"/>
      <c r="E101" s="3"/>
      <c r="F101" s="85"/>
      <c r="G101" s="16"/>
      <c r="H101" s="86"/>
      <c r="I101" s="16"/>
      <c r="J101" s="86"/>
      <c r="K101" s="16"/>
      <c r="L101" s="86"/>
      <c r="M101" s="16"/>
    </row>
    <row r="102" spans="1:13" ht="16.5" customHeight="1" x14ac:dyDescent="0.2">
      <c r="A102" s="2"/>
      <c r="B102" s="2" t="s">
        <v>175</v>
      </c>
      <c r="C102" s="2"/>
      <c r="D102" s="2"/>
      <c r="E102" s="3">
        <v>19</v>
      </c>
      <c r="F102" s="85"/>
      <c r="G102" s="16">
        <v>3184593</v>
      </c>
      <c r="H102" s="86"/>
      <c r="I102" s="16">
        <v>6009118</v>
      </c>
      <c r="J102" s="86"/>
      <c r="K102" s="16">
        <v>3183884</v>
      </c>
      <c r="L102" s="86"/>
      <c r="M102" s="16">
        <v>6009118</v>
      </c>
    </row>
    <row r="106" spans="1:13" ht="21" customHeight="1" x14ac:dyDescent="0.2"/>
    <row r="107" spans="1:13" ht="18" customHeight="1" x14ac:dyDescent="0.2"/>
    <row r="108" spans="1:13" ht="21.95" customHeight="1" x14ac:dyDescent="0.2">
      <c r="A108" s="87" t="str">
        <f>A54</f>
        <v>The accompanying notes are an integral part of these consolidated and separate financial statements.</v>
      </c>
      <c r="B108" s="105"/>
      <c r="C108" s="105"/>
      <c r="D108" s="105"/>
      <c r="E108" s="105"/>
      <c r="F108" s="105"/>
      <c r="G108" s="105"/>
      <c r="H108" s="105"/>
      <c r="I108" s="105"/>
      <c r="J108" s="105"/>
      <c r="K108" s="105"/>
      <c r="L108" s="105"/>
      <c r="M108" s="105"/>
    </row>
  </sheetData>
  <mergeCells count="10">
    <mergeCell ref="A108:M108"/>
    <mergeCell ref="K60:M60"/>
    <mergeCell ref="K61:M61"/>
    <mergeCell ref="G6:I6"/>
    <mergeCell ref="K6:M6"/>
    <mergeCell ref="G7:I7"/>
    <mergeCell ref="K7:M7"/>
    <mergeCell ref="A54:M54"/>
    <mergeCell ref="G60:I60"/>
    <mergeCell ref="G61:I61"/>
  </mergeCells>
  <pageMargins left="0.8" right="0.5" top="0.5" bottom="0.6" header="0.49" footer="0.4"/>
  <pageSetup paperSize="9" scale="88" firstPageNumber="11" orientation="portrait" useFirstPageNumber="1" horizontalDpi="1200" verticalDpi="1200" r:id="rId1"/>
  <headerFooter>
    <oddFooter>&amp;R&amp;"Arial,Regular"&amp;9&amp;P</oddFooter>
  </headerFooter>
  <rowBreaks count="1" manualBreakCount="1">
    <brk id="5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C0CB64D84ABE458E81546507090765" ma:contentTypeVersion="4" ma:contentTypeDescription="Create a new document." ma:contentTypeScope="" ma:versionID="8a37c00241fc8b9b5d4ccf060cf7b489">
  <xsd:schema xmlns:xsd="http://www.w3.org/2001/XMLSchema" xmlns:xs="http://www.w3.org/2001/XMLSchema" xmlns:p="http://schemas.microsoft.com/office/2006/metadata/properties" xmlns:ns2="efedfbc1-b831-47f9-b385-997dbf5e3e30" targetNamespace="http://schemas.microsoft.com/office/2006/metadata/properties" ma:root="true" ma:fieldsID="ff3c8cdbab4e8bec4aaa20973f38fb6f" ns2:_="">
    <xsd:import namespace="efedfbc1-b831-47f9-b385-997dbf5e3e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dfbc1-b831-47f9-b385-997dbf5e3e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9E9525-6833-473E-8DA1-94C43CED5A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dfbc1-b831-47f9-b385-997dbf5e3e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7F9545-DC2A-46CE-98F5-B597DD7B34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F141BF-FDC6-41D0-829C-CAAD76E6343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Eng5-6</vt:lpstr>
      <vt:lpstr>ENG7-8</vt:lpstr>
      <vt:lpstr>ENG_conso9</vt:lpstr>
      <vt:lpstr>ENG10</vt:lpstr>
      <vt:lpstr>Eng 11-12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Wongmanee Chavanwan</dc:creator>
  <cp:keywords/>
  <dc:description/>
  <cp:lastModifiedBy>Naita.K</cp:lastModifiedBy>
  <cp:revision/>
  <cp:lastPrinted>2026-02-19T05:13:24Z</cp:lastPrinted>
  <dcterms:created xsi:type="dcterms:W3CDTF">2015-06-05T18:17:20Z</dcterms:created>
  <dcterms:modified xsi:type="dcterms:W3CDTF">2026-02-20T08:36:38Z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0x010100BBC0CB64D84ABE458E81546507090765</vt:lpwstr>
  </property>
</Properties>
</file>