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headquarter\HeadOffice\Data\ACCOUNT\YEAREND\Year25\Q3 2025\ELCID Q3 2025\"/>
    </mc:Choice>
  </mc:AlternateContent>
  <xr:revisionPtr revIDLastSave="0" documentId="13_ncr:1_{7F4C73F4-D1D6-4C4B-984D-E89A6DF765F0}" xr6:coauthVersionLast="47" xr6:coauthVersionMax="47" xr10:uidLastSave="{00000000-0000-0000-0000-000000000000}"/>
  <bookViews>
    <workbookView xWindow="-120" yWindow="-120" windowWidth="29040" windowHeight="15720" tabRatio="666" xr2:uid="{CD99A571-7C33-4F2C-9B9D-8F62F61753DA}"/>
  </bookViews>
  <sheets>
    <sheet name="2-3" sheetId="1" r:id="rId1"/>
    <sheet name="4-5 (3 month)" sheetId="23" r:id="rId2"/>
    <sheet name="6-7 (9 month)" sheetId="27" r:id="rId3"/>
    <sheet name="8" sheetId="24" r:id="rId4"/>
    <sheet name="9" sheetId="25" r:id="rId5"/>
    <sheet name="10-11" sheetId="2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2" i="24" l="1"/>
  <c r="W22" i="24" s="1"/>
  <c r="S21" i="24"/>
  <c r="W21" i="24" s="1"/>
  <c r="H25" i="26" l="1"/>
  <c r="N25" i="26"/>
  <c r="L25" i="26"/>
  <c r="J25" i="26"/>
  <c r="S14" i="24"/>
  <c r="G46" i="27" l="1"/>
  <c r="G46" i="23"/>
  <c r="M38" i="23"/>
  <c r="K38" i="23"/>
  <c r="I38" i="23"/>
  <c r="G38" i="23"/>
  <c r="M46" i="23"/>
  <c r="K46" i="23"/>
  <c r="I46" i="23"/>
  <c r="M38" i="27"/>
  <c r="K38" i="27"/>
  <c r="I38" i="27"/>
  <c r="G38" i="27"/>
  <c r="M46" i="27"/>
  <c r="K46" i="27"/>
  <c r="I46" i="27"/>
  <c r="Q18" i="25"/>
  <c r="K68" i="27"/>
  <c r="K24" i="1"/>
  <c r="K49" i="27" l="1"/>
  <c r="M49" i="27"/>
  <c r="K49" i="23"/>
  <c r="I49" i="23"/>
  <c r="I49" i="27"/>
  <c r="G49" i="27"/>
  <c r="M49" i="23"/>
  <c r="G49" i="23"/>
  <c r="I68" i="23"/>
  <c r="Q12" i="25" l="1"/>
  <c r="A3" i="24"/>
  <c r="M78" i="27"/>
  <c r="K78" i="27"/>
  <c r="G78" i="27"/>
  <c r="M74" i="27"/>
  <c r="K74" i="27"/>
  <c r="M68" i="27"/>
  <c r="A56" i="27"/>
  <c r="A54" i="27"/>
  <c r="A53" i="27"/>
  <c r="A99" i="27" s="1"/>
  <c r="M14" i="27"/>
  <c r="M25" i="27" s="1"/>
  <c r="M28" i="27" s="1"/>
  <c r="K14" i="27"/>
  <c r="K25" i="27" s="1"/>
  <c r="K28" i="27" s="1"/>
  <c r="I14" i="27"/>
  <c r="I25" i="27" s="1"/>
  <c r="I28" i="27" s="1"/>
  <c r="G14" i="27"/>
  <c r="G25" i="27" s="1"/>
  <c r="G28" i="27" s="1"/>
  <c r="G51" i="27" s="1"/>
  <c r="I51" i="27" l="1"/>
  <c r="G74" i="27"/>
  <c r="K51" i="27"/>
  <c r="M51" i="27"/>
  <c r="G68" i="27"/>
  <c r="G71" i="1"/>
  <c r="A53" i="23" l="1"/>
  <c r="M14" i="23" l="1"/>
  <c r="N68" i="26"/>
  <c r="L68" i="26"/>
  <c r="J68" i="26"/>
  <c r="H68" i="26"/>
  <c r="S20" i="24" l="1"/>
  <c r="W20" i="24" s="1"/>
  <c r="G15" i="25" l="1"/>
  <c r="I78" i="23" l="1"/>
  <c r="I74" i="23"/>
  <c r="I14" i="23"/>
  <c r="I25" i="23" s="1"/>
  <c r="I28" i="23" s="1"/>
  <c r="I51" i="23" s="1"/>
  <c r="M78" i="23"/>
  <c r="M74" i="23"/>
  <c r="M68" i="23"/>
  <c r="M25" i="23"/>
  <c r="M28" i="23" s="1"/>
  <c r="J76" i="26"/>
  <c r="J37" i="26"/>
  <c r="N76" i="26"/>
  <c r="N37" i="26"/>
  <c r="L76" i="26"/>
  <c r="H76" i="26"/>
  <c r="M21" i="25"/>
  <c r="K21" i="25"/>
  <c r="I21" i="25"/>
  <c r="G21" i="25"/>
  <c r="Q17" i="25"/>
  <c r="O15" i="25"/>
  <c r="M15" i="25"/>
  <c r="K15" i="25"/>
  <c r="I15" i="25"/>
  <c r="Q13" i="25"/>
  <c r="Q11" i="25"/>
  <c r="U24" i="24"/>
  <c r="Q24" i="24"/>
  <c r="O24" i="24"/>
  <c r="M24" i="24"/>
  <c r="K24" i="24"/>
  <c r="I24" i="24"/>
  <c r="G24" i="24"/>
  <c r="U18" i="24"/>
  <c r="Q18" i="24"/>
  <c r="O18" i="24"/>
  <c r="M18" i="24"/>
  <c r="K18" i="24"/>
  <c r="I18" i="24"/>
  <c r="G18" i="24"/>
  <c r="S16" i="24"/>
  <c r="W16" i="24" s="1"/>
  <c r="S15" i="24"/>
  <c r="W14" i="24"/>
  <c r="A3" i="25"/>
  <c r="A3" i="26" s="1"/>
  <c r="A48" i="26" s="1"/>
  <c r="A56" i="23"/>
  <c r="A54" i="23"/>
  <c r="A99" i="23"/>
  <c r="A29" i="24" s="1"/>
  <c r="A27" i="25" s="1"/>
  <c r="A45" i="26" s="1"/>
  <c r="A91" i="26" s="1"/>
  <c r="K14" i="23"/>
  <c r="K25" i="23" s="1"/>
  <c r="G14" i="23"/>
  <c r="G25" i="23" s="1"/>
  <c r="N40" i="26" l="1"/>
  <c r="J40" i="26"/>
  <c r="J78" i="26" s="1"/>
  <c r="J83" i="26" s="1"/>
  <c r="M51" i="23"/>
  <c r="S18" i="24"/>
  <c r="W15" i="24"/>
  <c r="W18" i="24" s="1"/>
  <c r="W24" i="24"/>
  <c r="Q15" i="25"/>
  <c r="H37" i="26"/>
  <c r="G28" i="23"/>
  <c r="G68" i="23" s="1"/>
  <c r="L37" i="26"/>
  <c r="K28" i="23"/>
  <c r="S24" i="24"/>
  <c r="N78" i="26" l="1"/>
  <c r="N83" i="26" s="1"/>
  <c r="H40" i="26"/>
  <c r="H78" i="26" s="1"/>
  <c r="H83" i="26" s="1"/>
  <c r="L40" i="26"/>
  <c r="L78" i="26" s="1"/>
  <c r="L83" i="26" s="1"/>
  <c r="G51" i="23"/>
  <c r="G74" i="23" s="1"/>
  <c r="K51" i="23"/>
  <c r="K74" i="23" l="1"/>
  <c r="K68" i="23"/>
  <c r="K78" i="23"/>
  <c r="O21" i="25" l="1"/>
  <c r="Q19" i="25"/>
  <c r="Q21" i="25" s="1"/>
  <c r="I36" i="1"/>
  <c r="M99" i="1" l="1"/>
  <c r="M102" i="1" s="1"/>
  <c r="A107" i="1"/>
  <c r="I99" i="1"/>
  <c r="I102" i="1" s="1"/>
  <c r="I71" i="1"/>
  <c r="I78" i="1"/>
  <c r="K99" i="1"/>
  <c r="K102" i="1" s="1"/>
  <c r="M78" i="1"/>
  <c r="K78" i="1"/>
  <c r="G78" i="1"/>
  <c r="K71" i="1"/>
  <c r="M71" i="1"/>
  <c r="A52" i="1"/>
  <c r="M36" i="1"/>
  <c r="M24" i="1"/>
  <c r="K36" i="1"/>
  <c r="G36" i="1"/>
  <c r="I24" i="1"/>
  <c r="G24" i="1"/>
  <c r="G99" i="1"/>
  <c r="G102" i="1" s="1"/>
  <c r="K80" i="1" l="1"/>
  <c r="K104" i="1" s="1"/>
  <c r="M38" i="1"/>
  <c r="M80" i="1"/>
  <c r="M104" i="1" s="1"/>
  <c r="I38" i="1"/>
  <c r="G80" i="1"/>
  <c r="G104" i="1" s="1"/>
  <c r="I80" i="1"/>
  <c r="I104" i="1" s="1"/>
  <c r="G38" i="1"/>
  <c r="K38" i="1"/>
  <c r="G78" i="23" l="1"/>
  <c r="I78" i="27" l="1"/>
  <c r="I68" i="27"/>
  <c r="I74" i="27"/>
</calcChain>
</file>

<file path=xl/sharedStrings.xml><?xml version="1.0" encoding="utf-8"?>
<sst xmlns="http://schemas.openxmlformats.org/spreadsheetml/2006/main" count="436" uniqueCount="192">
  <si>
    <t>บริษัท ยูนิวานิชน้ำมันปาล์ม จำกัด (มหาชน)</t>
  </si>
  <si>
    <t>งบฐานะการเงิน</t>
  </si>
  <si>
    <t>ข้อมูลทางการเงินรวม</t>
  </si>
  <si>
    <t>ข้อมูลทางการเงินเฉพาะกิจการ</t>
  </si>
  <si>
    <t>(ยังไม่ได้ตรวจสอบ)</t>
  </si>
  <si>
    <t>(ตรวจสอบแล้ว)</t>
  </si>
  <si>
    <t>31 ธันวาคม</t>
  </si>
  <si>
    <t xml:space="preserve"> พ.ศ. 2567</t>
  </si>
  <si>
    <t>หมายเหตุ</t>
  </si>
  <si>
    <t>พันบาท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</si>
  <si>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</si>
  <si>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</si>
  <si>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</si>
  <si>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สินทรัพย์ทางการเงินที่วัดมูลค่าด้วย</t>
  </si>
  <si>
    <t>วิธีราคาทุนตัดจำหน่าย</t>
  </si>
  <si>
    <t>ลูกหนี้การค้าและลูกหนี้หมุนเวียนอื่น - สุทธิ</t>
  </si>
  <si>
    <t>สินค้าคงเหลือ - สุทธิ</t>
  </si>
  <si>
    <t>สินทรัพย์ชีวภาพ</t>
  </si>
  <si>
    <t>เงินให้กู้ยืมระยะยาวแก่บริษัทย่อย</t>
  </si>
  <si>
    <t>ส่วนที่ถึงกำหนดชำระภายในหนึ่งปี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</si>
  <si>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</si>
  <si>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</si>
  <si>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</si>
  <si>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</si>
  <si>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ที่ดิน อาคาร และอุปกรณ์ - สุทธิ</t>
  </si>
  <si>
    <t>สินทรัพย์ไม่มีตัวตน - สุทธิ</t>
  </si>
  <si>
    <t>สินทรัพย์สิทธิการใช้ - สุทธิ</t>
  </si>
  <si>
    <t>สินทรัพย์ภาษีเงินได้รอการตัดบัญชี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</si>
  <si>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</si>
  <si>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</si>
  <si>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</si>
  <si>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 …………………………………………………………………</t>
  </si>
  <si>
    <t xml:space="preserve">             (                                                                        )</t>
  </si>
  <si>
    <t>หนี้สินและส่วนของเจ้าของ</t>
  </si>
  <si>
    <t>หนี้สินหมุนเวียน</t>
  </si>
  <si>
    <t>เจ้าหนี้การค้าและเจ้าหนี้หมุนเวียนอื่น</t>
  </si>
  <si>
    <t>หนี้สินที่เกิดจากสัญญา</t>
  </si>
  <si>
    <t>เงินกู้ยืมระยะยาวจากสถาบันการเงิน</t>
  </si>
  <si>
    <t>ที่ถึงกำหนดชำระภายใน 1 ปี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</si>
  <si>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</si>
  <si>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</si>
  <si>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</si>
  <si>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</si>
  <si>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</si>
  <si>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</si>
  <si>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</si>
  <si>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</si>
  <si>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</si>
  <si>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</si>
  <si>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 xml:space="preserve">หุ้นสามัญจำนวน 940,000,000 หุ้น </t>
  </si>
  <si>
    <t>มูลค่าที่ตราไว้หุ้นละ 0.50 บาท</t>
  </si>
  <si>
    <t>ทุนที่ออกและชำระแล้ว</t>
  </si>
  <si>
    <t>มูลค่าที่ได้รับชำระแล้วหุ้นละ 0.50 บาท</t>
  </si>
  <si>
    <t>ส่วนเกินมูลค่าหุ้น</t>
  </si>
  <si>
    <t>กำไรสะสม</t>
  </si>
  <si>
    <t>จัดสรรแล้ว - ทุนสำรองตามกฎหมาย</t>
  </si>
  <si>
    <t>จัดสรรแล้ว - สำรองทั่วไป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</si>
  <si>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</si>
  <si>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</si>
  <si>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</si>
  <si>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</si>
  <si>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</si>
  <si>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</si>
  <si>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 xml:space="preserve">งบกำไรขาดทุนเบ็ดเสร็จ </t>
  </si>
  <si>
    <t>รายได้จากการขายสินค้า</t>
  </si>
  <si>
    <t>ต้นทุนขาย</t>
  </si>
  <si>
    <t>กำไรขั้นต้น</t>
  </si>
  <si>
    <t>รายได้อื่น</t>
  </si>
  <si>
    <t xml:space="preserve">   มูลค่ายุติธรรมของสินทรัพย์ชีวภาพ</t>
  </si>
  <si>
    <t>ค่าใช้จ่ายในการบริหาร</t>
  </si>
  <si>
    <t>ต้นทุนทางการเงิน</t>
  </si>
  <si>
    <t>กำไรก่อนภาษีเงินได้</t>
  </si>
  <si>
    <t>ภาษีเงินได้</t>
  </si>
  <si>
    <t>กำไรสำหรับรอบระยะเวลา</t>
  </si>
  <si>
    <t xml:space="preserve">กำไรขาดทุนเบ็ดเสร็จอื่น </t>
  </si>
  <si>
    <t>รายการที่จะจัดประเภทรายการใหม่ไปยัง</t>
  </si>
  <si>
    <t>กำไรหรือขาดทุนในภายหลัง</t>
  </si>
  <si>
    <t>- ผลต่างของอัตราแลกเปลี่ยนจากการ</t>
  </si>
  <si>
    <t>แปลงค่าข้อมูลทางการเงิน</t>
  </si>
  <si>
    <t>รวมรายการที่จะจัดประเภทรายการใหม่ไปยัง</t>
  </si>
  <si>
    <t>กำไรขาดทุนเบ็ดเสร็จอื่นสำหรับรอบระยะเวลา</t>
  </si>
  <si>
    <t xml:space="preserve"> - สุทธิจากภาษี</t>
  </si>
  <si>
    <t>กำไรเบ็ดเสร็จรวมสำหรับรอบระยะเวลา</t>
  </si>
  <si>
    <t>การแบ่งปันกำไร</t>
  </si>
  <si>
    <t>ส่วนของผู้เป็นเจ้าของของบริษัท</t>
  </si>
  <si>
    <t>ส่วนของส่วนได้เสียที่ไม่มีอำนาจควบคุม</t>
  </si>
  <si>
    <t>การแบ่งปันกำไรเบ็ดเสร็จรวม</t>
  </si>
  <si>
    <t>กำไรต่อหุ้น - ส่วนของผู้เป็นเจ้าของของบริษัท</t>
  </si>
  <si>
    <t>กำไรต่อหุ้นขั้นพื้นฐาน (บาท)</t>
  </si>
  <si>
    <t>รายการที่จะไม่จัดประเภทรายการใหม่ไปยัง</t>
  </si>
  <si>
    <t>- การวัดมูลค่าใหม่ของภาระผูกพัน</t>
  </si>
  <si>
    <t>ผลประโยชน์หลังออกจากงาน</t>
  </si>
  <si>
    <t>- ภาษีเงินได้ของรายการที่จะไม่จัดประเภทรายการ</t>
  </si>
  <si>
    <t>ใหม่ไปยังกำไรหรือขาดทุนในภายหลัง</t>
  </si>
  <si>
    <t>รวมรายการที่จะไม่จัดประเภทรายการใหม่ไปยัง</t>
  </si>
  <si>
    <t xml:space="preserve">งบการเปลี่ยนแปลงส่วนของเจ้าของ </t>
  </si>
  <si>
    <t>ข้อมูลทางการเงินรวม (ยังไม่ได้ตรวจสอบ)</t>
  </si>
  <si>
    <t>องค์ประกอบอื่น</t>
  </si>
  <si>
    <t>ของส่วนของเจ้าของ</t>
  </si>
  <si>
    <t>จัดสรรแล้ว</t>
  </si>
  <si>
    <t>กำไรขาดทุนเบ็ดเสร็จอื่น</t>
  </si>
  <si>
    <t>รวมส่วนของ</t>
  </si>
  <si>
    <t>ส่วนได้เสียที่</t>
  </si>
  <si>
    <t>ทุนที่ออก</t>
  </si>
  <si>
    <t>ส่วนเกิน</t>
  </si>
  <si>
    <t>ทุนสำรอง</t>
  </si>
  <si>
    <t>ยังไม่ได้</t>
  </si>
  <si>
    <t>ผลต่างของอัตราแลกเปลี่ยน</t>
  </si>
  <si>
    <t>ผู้เป็นเจ้าของ</t>
  </si>
  <si>
    <t>ไม่มีอำนาจ</t>
  </si>
  <si>
    <t>และชำระแล้ว</t>
  </si>
  <si>
    <t>มูลค่าหุ้น</t>
  </si>
  <si>
    <t>ตามกฎหมาย</t>
  </si>
  <si>
    <t>สำรองทั่วไป</t>
  </si>
  <si>
    <t>จัดสรร</t>
  </si>
  <si>
    <t>จากการแปลงค่าข้อมูลทางการเงิน</t>
  </si>
  <si>
    <t>ของบริษัท</t>
  </si>
  <si>
    <t>ควบคุม</t>
  </si>
  <si>
    <t>เจ้าของ</t>
  </si>
  <si>
    <t>เงินปันผลจ่าย</t>
  </si>
  <si>
    <t>ยอดยกมา ณ วันที่ 1 มกราคม พ.ศ. 2567</t>
  </si>
  <si>
    <t>ข้อมูลทางการเงินเฉพาะกิจการ (ยังไม่ได้ตรวจสอบ)</t>
  </si>
  <si>
    <t>สำรองตามกฎหมาย</t>
  </si>
  <si>
    <t>งบกระแสเงินสด</t>
  </si>
  <si>
    <t xml:space="preserve">          พันบาท</t>
  </si>
  <si>
    <t>กระแสเงินสดจากกิจกรรมดำเนินงาน</t>
  </si>
  <si>
    <t>รายการปรับปรุง</t>
  </si>
  <si>
    <t>ของมูลค่ายุติธรรมของสินทรัพย์ชีวภาพ</t>
  </si>
  <si>
    <t>(กำไร) ขาดทุนจากมูลค่ายุติธรรมของอนุพันธ์ทางการเงิน</t>
  </si>
  <si>
    <t>ค่าเสื่อมราคาและค่าตัดจำหน่าย</t>
  </si>
  <si>
    <t>(กำไร) ขาดทุนที่ยังไม่รับรู้จากผลต่างของอัตราแลกเปลี่ยน</t>
  </si>
  <si>
    <t>รายได้ดอกเบี้ย</t>
  </si>
  <si>
    <t>กระแสเงินสดก่อนการเปลี่ยนแปลงของเงินทุนหมุนเวียน</t>
  </si>
  <si>
    <t>การเปลี่ยนแปลงของเงินทุนหมุนเวียน</t>
  </si>
  <si>
    <t>-  ลูกหนี้การค้าและลูกหนี้หมุนเวียนอื่น</t>
  </si>
  <si>
    <t>-  สินค้าคงเหลือ</t>
  </si>
  <si>
    <t>-  สินทรัพย์ชีวภาพ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</si>
  <si>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</si>
  <si>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</si>
  <si>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เจ้าหนี้การค้าและเจ้าหนี้หมุนเวียนอื่น</t>
  </si>
  <si>
    <t>-  หนี้สินที่เกิดจากสัญญา</t>
  </si>
  <si>
    <t>-  หนี้สินหมุนเวียนอื่น</t>
  </si>
  <si>
    <t>ภาษีเงินได้จ่าย</t>
  </si>
  <si>
    <t>กระแสเงินสดจากกิจกรรมลงทุน</t>
  </si>
  <si>
    <t>เงินสดจ่ายเพื่อซื้อสินทรัพย์ทางการเงินที่วัดมูลค่า</t>
  </si>
  <si>
    <t>ด้วยวิธีราคาทุนตัดจำหน่าย</t>
  </si>
  <si>
    <t>เงินสดรับจากการไถ่ถอนสินทรัพย์ทางการเงินที่วัดมูลค่า</t>
  </si>
  <si>
    <t>เงินสดจ่ายเพื่อซื้อที่ดิน อาคาร และอุปกรณ์</t>
  </si>
  <si>
    <t>เงินสดรับจากการจำหน่ายที่ดิน อาคาร และอุปกรณ์</t>
  </si>
  <si>
    <t>เงินสดรับจากการรับชำระหนี้เงินให้กู้ยืมแก่ผู้รับเหมา</t>
  </si>
  <si>
    <t>เงินสดรับจากรายได้ดอกเบี้ย</t>
  </si>
  <si>
    <t>กระแสเงินสดจากกิจกรรมจัดหาเงิน</t>
  </si>
  <si>
    <t>เงินสดจ่ายคืนเงินกู้ยืมจากสถาบันการเงิน</t>
  </si>
  <si>
    <t>ดอกเบี้ยจ่าย</t>
  </si>
  <si>
    <t>เงินสดสุทธิใช้ไปในกิจกรรมจัดหาเงิน</t>
  </si>
  <si>
    <t>เงินสดและรายการเทียบเท่าเงินสดต้นรอบระยะเวลา</t>
  </si>
  <si>
    <t>และรายการเทียบเท่าเงินสด</t>
  </si>
  <si>
    <t>เงินสดและรายการเทียบเท่าเงินสดสิ้นรอบระยะเวลา</t>
  </si>
  <si>
    <t>รายการที่ไม่ใช่เงินสด</t>
  </si>
  <si>
    <t>ซื้อที่ดิน อาคาร และอุปกรณ์โดยยังไม่ได้ชำระเงิน</t>
  </si>
  <si>
    <t>ค่าใช้จ่ายดอกเบี้ย</t>
  </si>
  <si>
    <t xml:space="preserve"> พ.ศ. 2568</t>
  </si>
  <si>
    <t>ยอดยกมา ณ วันที่ 1 มกราคม พ.ศ. 2568</t>
  </si>
  <si>
    <t>หนี้สินอนุพันธ์</t>
  </si>
  <si>
    <t>-  เงินสดจ่ายภาระผูกพันผลประโยชน์พนักงาน</t>
  </si>
  <si>
    <t>15 ค)</t>
  </si>
  <si>
    <t>ผลขาดทุนด้านเครดิตที่คาดว่าจะเกิดขึ้น (กลับรายการ)</t>
  </si>
  <si>
    <t>ค่าใช้จ่ายในการขายและต้นทุนในการจัดจำหน่าย</t>
  </si>
  <si>
    <t>หมายเหตุประกอบข้อมูลทางการเงินระหว่างกาลเป็นส่วนหนึ่งของข้อมูลทางการเงินระหว่างกาลนี้</t>
  </si>
  <si>
    <t>กำไรจากการจำหน่ายที่ดิน อาคาร และอุปกรณ์</t>
  </si>
  <si>
    <t>กำไร (ขาดทุน) จากอัตราแลกเปลี่ยน - สุทธิ</t>
  </si>
  <si>
    <t>กำไร (ขาดทุน) จากมูลค่ายุติธรรมของอนุพันธ์ - สุทธิ</t>
  </si>
  <si>
    <t>เงินปันผลจ่ายให้แก่ส่วนได้เสียที่ไม่มีอำนาจควบคุม</t>
  </si>
  <si>
    <t>เงินสดจ่ายเพื่อซื้อสินทรัพย์ไม่มีตัวตน</t>
  </si>
  <si>
    <t>กำไร (ขาดทุน) ที่เกิดจากการเปลี่ยนแปลงของ</t>
  </si>
  <si>
    <t>กระแสเงินสดได้มาจากการดำเนินงาน</t>
  </si>
  <si>
    <t>เงินสดสุทธิได้มาจากกิจกรรมดำเนินงาน</t>
  </si>
  <si>
    <t>เงินสดและรายการเทียบเท่าเงินสดเพิ่มขึ้นสุทธิ</t>
  </si>
  <si>
    <t>ณ วันที่ 30 กันยายน พ.ศ. 2568</t>
  </si>
  <si>
    <t>30 กันยายน</t>
  </si>
  <si>
    <t>สำหรับรอบระยะเวลาสามเดือนสิ้นสุดวันที่ 30 กันยายน พ.ศ. 2568</t>
  </si>
  <si>
    <t>สำหรับรอบระยะเวลาเก้าเดือนสิ้นสุดวันที่ 30 กันยายน พ.ศ. 2568</t>
  </si>
  <si>
    <t>ยอดคงเหลือ ณ วันที่ 30 กันยายน พ.ศ. 2567</t>
  </si>
  <si>
    <t>ยอดคงเหลือ ณ วันที่ 30 กันยายน พ.ศ. 2568</t>
  </si>
  <si>
    <t>เงินสดรับจากเงินให้กู้ยืมระยะยาวแก่บริษัทย่อย</t>
  </si>
  <si>
    <t>(กำไร) ขาดทุนที่เกิดจากการเปลี่ยนแปลง</t>
  </si>
  <si>
    <t>เงินสดสุทธิใช้ไปในกิจกรรมลงทุน</t>
  </si>
  <si>
    <t>กำไรจากอัตราแลกเปลี่ยนของเงินสด</t>
  </si>
  <si>
    <r>
      <t xml:space="preserve">งบฐานะการเงิน </t>
    </r>
    <r>
      <rPr>
        <sz val="13"/>
        <rFont val="Browallia New"/>
        <family val="2"/>
      </rPr>
      <t>(ต่อ)</t>
    </r>
  </si>
  <si>
    <r>
      <t xml:space="preserve">งบกำไรขาดทุนเบ็ดเสร็จ </t>
    </r>
    <r>
      <rPr>
        <sz val="13"/>
        <rFont val="Browallia New"/>
        <family val="2"/>
      </rPr>
      <t>(ต่อ)</t>
    </r>
  </si>
  <si>
    <r>
      <t xml:space="preserve">งบการเปลี่ยนแปลงส่วนของเจ้าของ </t>
    </r>
    <r>
      <rPr>
        <sz val="13"/>
        <rFont val="Browallia New"/>
        <family val="2"/>
      </rPr>
      <t>(ต่อ)</t>
    </r>
  </si>
  <si>
    <r>
      <t xml:space="preserve">งบกระแสเงินสด </t>
    </r>
    <r>
      <rPr>
        <sz val="13"/>
        <rFont val="Browallia New"/>
        <family val="2"/>
      </rPr>
      <t>(ต่อ)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</si>
</sst>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#,##0;\(#,##0\)"/>
    <numFmt numFmtId="166" formatCode="#,##0;\(#,##0\);&quot;-&quot;;@"/>
    <numFmt numFmtId="167" formatCode="#,##0;\(#,##0\);\-"/>
    <numFmt numFmtId="168" formatCode="_-* #,##0.000_-;\-* #,##0.000_-;_-* &quot;-&quot;???_-;_-@_-"/>
    <numFmt numFmtId="169" formatCode="#,##0.00;\(#,##0.00\);&quot;-&quot;;@"/>
  </numFmts>
  <fonts count="6" x14ac:knownFonts="1">
    <font>
      <sz val="14"/>
      <name val="Cordia New"/>
      <charset val="222"/>
    </font>
    <font>
      <sz val="14"/>
      <name val="Cordia New"/>
      <family val="2"/>
    </font>
    <font>
      <sz val="14"/>
      <name val="Angsana New"/>
      <family val="1"/>
    </font>
    <font>
      <sz val="13"/>
      <name val="Browallia New"/>
      <family val="2"/>
    </font>
    <font>
      <b/>
      <sz val="13"/>
      <name val="Browallia New"/>
      <family val="2"/>
    </font>
    <font>
      <i/>
      <sz val="13"/>
      <name val="Browallia New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154">
    <xf numFmtId="0" fontId="0" fillId="0" borderId="0" xfId="0"/>
    <xf numFmtId="165" fontId="3" fillId="0" borderId="0" xfId="4" applyNumberFormat="1" applyFont="1" applyAlignment="1">
      <alignment horizontal="left" vertical="center"/>
    </xf>
    <xf numFmtId="165" fontId="3" fillId="0" borderId="0" xfId="4" applyNumberFormat="1" applyFont="1" applyAlignment="1">
      <alignment vertical="center"/>
    </xf>
    <xf numFmtId="165" fontId="3" fillId="0" borderId="0" xfId="2" applyNumberFormat="1" applyFont="1" applyAlignment="1">
      <alignment vertical="center"/>
    </xf>
    <xf numFmtId="165" fontId="3" fillId="0" borderId="0" xfId="4" quotePrefix="1" applyNumberFormat="1" applyFont="1" applyAlignment="1">
      <alignment horizontal="left" vertical="center"/>
    </xf>
    <xf numFmtId="165" fontId="3" fillId="0" borderId="0" xfId="2" applyNumberFormat="1" applyFont="1" applyAlignment="1">
      <alignment horizontal="left" vertical="center"/>
    </xf>
    <xf numFmtId="165" fontId="4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166" fontId="3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right" vertical="center"/>
    </xf>
    <xf numFmtId="165" fontId="4" fillId="0" borderId="0" xfId="2" applyNumberFormat="1" applyFont="1" applyAlignment="1">
      <alignment vertical="center"/>
    </xf>
    <xf numFmtId="165" fontId="4" fillId="0" borderId="1" xfId="0" applyNumberFormat="1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165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vertical="center"/>
    </xf>
    <xf numFmtId="166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right" vertical="center"/>
    </xf>
    <xf numFmtId="165" fontId="3" fillId="0" borderId="0" xfId="3" applyNumberFormat="1" applyFont="1" applyAlignment="1">
      <alignment horizontal="center" vertical="center"/>
    </xf>
    <xf numFmtId="166" fontId="3" fillId="0" borderId="0" xfId="1" applyNumberFormat="1" applyFont="1" applyFill="1" applyAlignment="1">
      <alignment vertical="center"/>
    </xf>
    <xf numFmtId="166" fontId="4" fillId="0" borderId="1" xfId="0" applyNumberFormat="1" applyFont="1" applyBorder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6" fontId="4" fillId="0" borderId="0" xfId="0" applyNumberFormat="1" applyFont="1" applyAlignment="1">
      <alignment vertical="center"/>
    </xf>
    <xf numFmtId="166" fontId="3" fillId="0" borderId="0" xfId="3" applyNumberFormat="1" applyFont="1" applyAlignment="1">
      <alignment horizontal="right" vertical="center"/>
    </xf>
    <xf numFmtId="167" fontId="3" fillId="0" borderId="0" xfId="0" applyNumberFormat="1" applyFont="1" applyAlignment="1">
      <alignment vertical="center"/>
    </xf>
    <xf numFmtId="166" fontId="3" fillId="0" borderId="0" xfId="1" applyNumberFormat="1" applyFont="1" applyFill="1" applyBorder="1" applyAlignment="1">
      <alignment vertical="center"/>
    </xf>
    <xf numFmtId="166" fontId="3" fillId="0" borderId="1" xfId="3" applyNumberFormat="1" applyFont="1" applyBorder="1" applyAlignment="1">
      <alignment horizontal="right" vertical="center"/>
    </xf>
    <xf numFmtId="165" fontId="3" fillId="0" borderId="5" xfId="0" applyNumberFormat="1" applyFont="1" applyBorder="1" applyAlignment="1">
      <alignment vertical="center"/>
    </xf>
    <xf numFmtId="166" fontId="4" fillId="0" borderId="0" xfId="1" applyNumberFormat="1" applyFont="1" applyFill="1" applyBorder="1" applyAlignment="1">
      <alignment horizontal="right" vertical="center"/>
    </xf>
    <xf numFmtId="166" fontId="3" fillId="0" borderId="1" xfId="1" applyNumberFormat="1" applyFont="1" applyFill="1" applyBorder="1" applyAlignment="1">
      <alignment vertical="center"/>
    </xf>
    <xf numFmtId="166" fontId="3" fillId="0" borderId="0" xfId="1" applyNumberFormat="1" applyFont="1" applyFill="1" applyAlignment="1">
      <alignment horizontal="right" vertical="center"/>
    </xf>
    <xf numFmtId="167" fontId="3" fillId="0" borderId="0" xfId="3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165" fontId="3" fillId="0" borderId="5" xfId="0" applyNumberFormat="1" applyFont="1" applyBorder="1" applyAlignment="1">
      <alignment horizontal="right" vertical="center"/>
    </xf>
    <xf numFmtId="166" fontId="3" fillId="0" borderId="1" xfId="1" applyNumberFormat="1" applyFont="1" applyFill="1" applyBorder="1" applyAlignment="1">
      <alignment horizontal="right" vertical="center"/>
    </xf>
    <xf numFmtId="166" fontId="3" fillId="0" borderId="2" xfId="0" applyNumberFormat="1" applyFont="1" applyBorder="1" applyAlignment="1">
      <alignment horizontal="right" vertical="center"/>
    </xf>
    <xf numFmtId="166" fontId="3" fillId="0" borderId="2" xfId="1" applyNumberFormat="1" applyFont="1" applyFill="1" applyBorder="1" applyAlignment="1">
      <alignment horizontal="right" vertical="center"/>
    </xf>
    <xf numFmtId="0" fontId="3" fillId="0" borderId="1" xfId="4" applyFont="1" applyBorder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1" applyNumberFormat="1" applyFont="1" applyFill="1" applyBorder="1" applyAlignment="1">
      <alignment horizontal="right" vertical="center"/>
    </xf>
    <xf numFmtId="167" fontId="3" fillId="0" borderId="5" xfId="0" applyNumberFormat="1" applyFont="1" applyBorder="1" applyAlignment="1">
      <alignment horizontal="right" vertical="center"/>
    </xf>
    <xf numFmtId="166" fontId="4" fillId="0" borderId="0" xfId="1" applyNumberFormat="1" applyFont="1" applyFill="1" applyAlignment="1">
      <alignment horizontal="right" vertical="center"/>
    </xf>
    <xf numFmtId="166" fontId="4" fillId="0" borderId="0" xfId="1" applyNumberFormat="1" applyFont="1" applyFill="1" applyAlignment="1">
      <alignment vertical="center"/>
    </xf>
    <xf numFmtId="167" fontId="3" fillId="0" borderId="6" xfId="0" applyNumberFormat="1" applyFont="1" applyBorder="1" applyAlignment="1">
      <alignment horizontal="right" vertical="center"/>
    </xf>
    <xf numFmtId="167" fontId="3" fillId="0" borderId="1" xfId="3" applyNumberFormat="1" applyFont="1" applyBorder="1" applyAlignment="1">
      <alignment vertical="center"/>
    </xf>
    <xf numFmtId="165" fontId="3" fillId="0" borderId="0" xfId="4" applyNumberFormat="1" applyFont="1" applyAlignment="1">
      <alignment horizontal="center" vertical="center"/>
    </xf>
    <xf numFmtId="166" fontId="3" fillId="0" borderId="0" xfId="4" applyNumberFormat="1" applyFont="1" applyAlignment="1">
      <alignment vertical="center"/>
    </xf>
    <xf numFmtId="166" fontId="3" fillId="0" borderId="0" xfId="4" applyNumberFormat="1" applyFont="1" applyAlignment="1">
      <alignment horizontal="center" vertical="center"/>
    </xf>
    <xf numFmtId="0" fontId="3" fillId="0" borderId="0" xfId="2" applyFont="1" applyAlignment="1">
      <alignment vertical="center"/>
    </xf>
    <xf numFmtId="165" fontId="4" fillId="0" borderId="1" xfId="2" applyNumberFormat="1" applyFont="1" applyBorder="1" applyAlignment="1">
      <alignment vertical="center"/>
    </xf>
    <xf numFmtId="165" fontId="3" fillId="0" borderId="1" xfId="4" applyNumberFormat="1" applyFont="1" applyBorder="1" applyAlignment="1">
      <alignment vertical="center"/>
    </xf>
    <xf numFmtId="165" fontId="3" fillId="0" borderId="1" xfId="4" applyNumberFormat="1" applyFont="1" applyBorder="1" applyAlignment="1">
      <alignment horizontal="center" vertical="center"/>
    </xf>
    <xf numFmtId="166" fontId="3" fillId="0" borderId="1" xfId="4" applyNumberFormat="1" applyFont="1" applyBorder="1" applyAlignment="1">
      <alignment vertical="center"/>
    </xf>
    <xf numFmtId="166" fontId="3" fillId="0" borderId="1" xfId="4" applyNumberFormat="1" applyFont="1" applyBorder="1" applyAlignment="1">
      <alignment horizontal="center" vertical="center"/>
    </xf>
    <xf numFmtId="166" fontId="4" fillId="0" borderId="1" xfId="4" applyNumberFormat="1" applyFont="1" applyBorder="1" applyAlignment="1">
      <alignment horizontal="right" vertical="center"/>
    </xf>
    <xf numFmtId="166" fontId="4" fillId="0" borderId="0" xfId="4" applyNumberFormat="1" applyFont="1" applyAlignment="1">
      <alignment vertical="center"/>
    </xf>
    <xf numFmtId="165" fontId="4" fillId="0" borderId="0" xfId="2" applyNumberFormat="1" applyFont="1" applyAlignment="1">
      <alignment horizontal="right" vertical="center"/>
    </xf>
    <xf numFmtId="166" fontId="4" fillId="0" borderId="0" xfId="2" applyNumberFormat="1" applyFont="1" applyAlignment="1">
      <alignment horizontal="center" vertical="center"/>
    </xf>
    <xf numFmtId="166" fontId="4" fillId="0" borderId="0" xfId="2" applyNumberFormat="1" applyFont="1" applyAlignment="1">
      <alignment horizontal="right" vertical="center"/>
    </xf>
    <xf numFmtId="165" fontId="4" fillId="0" borderId="0" xfId="4" applyNumberFormat="1" applyFont="1" applyAlignment="1">
      <alignment horizontal="center" vertical="center"/>
    </xf>
    <xf numFmtId="165" fontId="4" fillId="0" borderId="0" xfId="4" applyNumberFormat="1" applyFont="1" applyAlignment="1">
      <alignment vertical="center"/>
    </xf>
    <xf numFmtId="166" fontId="4" fillId="0" borderId="1" xfId="2" applyNumberFormat="1" applyFont="1" applyBorder="1" applyAlignment="1">
      <alignment horizontal="right" vertical="center"/>
    </xf>
    <xf numFmtId="0" fontId="4" fillId="0" borderId="0" xfId="4" applyFont="1" applyAlignment="1">
      <alignment vertical="center"/>
    </xf>
    <xf numFmtId="166" fontId="3" fillId="0" borderId="0" xfId="4" applyNumberFormat="1" applyFont="1" applyAlignment="1">
      <alignment horizontal="right" vertical="center"/>
    </xf>
    <xf numFmtId="165" fontId="3" fillId="0" borderId="0" xfId="3" applyNumberFormat="1" applyFont="1" applyAlignment="1">
      <alignment horizontal="right" vertical="center"/>
    </xf>
    <xf numFmtId="167" fontId="3" fillId="0" borderId="0" xfId="4" applyNumberFormat="1" applyFont="1" applyAlignment="1">
      <alignment vertical="center"/>
    </xf>
    <xf numFmtId="165" fontId="3" fillId="0" borderId="0" xfId="3" applyNumberFormat="1" applyFont="1" applyAlignment="1">
      <alignment vertical="center"/>
    </xf>
    <xf numFmtId="167" fontId="3" fillId="0" borderId="0" xfId="4" applyNumberFormat="1" applyFont="1" applyAlignment="1">
      <alignment horizontal="center" vertical="center"/>
    </xf>
    <xf numFmtId="165" fontId="3" fillId="0" borderId="1" xfId="3" applyNumberFormat="1" applyFont="1" applyBorder="1" applyAlignment="1">
      <alignment horizontal="right" vertical="center"/>
    </xf>
    <xf numFmtId="165" fontId="3" fillId="0" borderId="1" xfId="3" applyNumberFormat="1" applyFont="1" applyBorder="1" applyAlignment="1">
      <alignment vertical="center"/>
    </xf>
    <xf numFmtId="166" fontId="3" fillId="0" borderId="0" xfId="2" applyNumberFormat="1" applyFont="1" applyAlignment="1">
      <alignment vertical="center"/>
    </xf>
    <xf numFmtId="0" fontId="3" fillId="0" borderId="0" xfId="4" applyFont="1" applyAlignment="1">
      <alignment vertical="center"/>
    </xf>
    <xf numFmtId="167" fontId="3" fillId="0" borderId="0" xfId="3" applyNumberFormat="1" applyFont="1" applyAlignment="1">
      <alignment horizontal="right" vertical="center"/>
    </xf>
    <xf numFmtId="166" fontId="3" fillId="0" borderId="0" xfId="3" applyNumberFormat="1" applyFont="1" applyAlignment="1">
      <alignment vertical="center"/>
    </xf>
    <xf numFmtId="165" fontId="3" fillId="0" borderId="0" xfId="4" quotePrefix="1" applyNumberFormat="1" applyFont="1" applyAlignment="1">
      <alignment horizontal="center" vertical="center"/>
    </xf>
    <xf numFmtId="167" fontId="3" fillId="0" borderId="1" xfId="3" applyNumberFormat="1" applyFont="1" applyBorder="1" applyAlignment="1">
      <alignment horizontal="right" vertical="center"/>
    </xf>
    <xf numFmtId="167" fontId="3" fillId="0" borderId="1" xfId="2" applyNumberFormat="1" applyFont="1" applyBorder="1" applyAlignment="1">
      <alignment horizontal="right" vertical="center"/>
    </xf>
    <xf numFmtId="166" fontId="3" fillId="0" borderId="0" xfId="2" applyNumberFormat="1" applyFont="1" applyAlignment="1">
      <alignment horizontal="right" vertical="center"/>
    </xf>
    <xf numFmtId="166" fontId="3" fillId="0" borderId="0" xfId="1" applyNumberFormat="1" applyFont="1" applyFill="1" applyBorder="1" applyAlignment="1">
      <alignment horizontal="justify" vertical="center"/>
    </xf>
    <xf numFmtId="165" fontId="5" fillId="0" borderId="0" xfId="0" applyNumberFormat="1" applyFont="1" applyAlignment="1">
      <alignment vertical="center"/>
    </xf>
    <xf numFmtId="0" fontId="4" fillId="0" borderId="0" xfId="2" applyFont="1" applyAlignment="1">
      <alignment vertical="center"/>
    </xf>
    <xf numFmtId="165" fontId="5" fillId="0" borderId="0" xfId="4" applyNumberFormat="1" applyFont="1" applyAlignment="1">
      <alignment horizontal="left" vertical="center"/>
    </xf>
    <xf numFmtId="166" fontId="3" fillId="0" borderId="1" xfId="4" applyNumberFormat="1" applyFont="1" applyBorder="1" applyAlignment="1">
      <alignment horizontal="right" vertical="center"/>
    </xf>
    <xf numFmtId="166" fontId="3" fillId="0" borderId="1" xfId="2" applyNumberFormat="1" applyFont="1" applyBorder="1" applyAlignment="1">
      <alignment horizontal="right" vertical="center"/>
    </xf>
    <xf numFmtId="165" fontId="5" fillId="0" borderId="0" xfId="4" applyNumberFormat="1" applyFont="1" applyAlignment="1">
      <alignment vertical="center"/>
    </xf>
    <xf numFmtId="165" fontId="3" fillId="0" borderId="0" xfId="4" applyNumberFormat="1" applyFont="1" applyAlignment="1">
      <alignment horizontal="left" vertical="center" indent="1"/>
    </xf>
    <xf numFmtId="166" fontId="3" fillId="0" borderId="2" xfId="4" applyNumberFormat="1" applyFont="1" applyBorder="1" applyAlignment="1">
      <alignment vertical="center"/>
    </xf>
    <xf numFmtId="165" fontId="4" fillId="0" borderId="0" xfId="4" applyNumberFormat="1" applyFont="1" applyAlignment="1">
      <alignment horizontal="left" vertical="center"/>
    </xf>
    <xf numFmtId="165" fontId="4" fillId="0" borderId="1" xfId="4" applyNumberFormat="1" applyFont="1" applyBorder="1" applyAlignment="1">
      <alignment vertical="center"/>
    </xf>
    <xf numFmtId="0" fontId="4" fillId="0" borderId="1" xfId="2" applyFont="1" applyBorder="1" applyAlignment="1">
      <alignment vertical="center"/>
    </xf>
    <xf numFmtId="165" fontId="4" fillId="0" borderId="1" xfId="4" applyNumberFormat="1" applyFont="1" applyBorder="1" applyAlignment="1">
      <alignment horizontal="left" vertical="center"/>
    </xf>
    <xf numFmtId="165" fontId="4" fillId="0" borderId="1" xfId="4" applyNumberFormat="1" applyFont="1" applyBorder="1" applyAlignment="1">
      <alignment horizontal="center" vertical="center"/>
    </xf>
    <xf numFmtId="165" fontId="3" fillId="0" borderId="1" xfId="4" applyNumberFormat="1" applyFont="1" applyBorder="1" applyAlignment="1">
      <alignment horizontal="right" vertical="center"/>
    </xf>
    <xf numFmtId="169" fontId="3" fillId="0" borderId="2" xfId="3" applyNumberFormat="1" applyFont="1" applyBorder="1" applyAlignment="1">
      <alignment horizontal="right" vertical="center"/>
    </xf>
    <xf numFmtId="169" fontId="3" fillId="0" borderId="0" xfId="3" applyNumberFormat="1" applyFont="1" applyAlignment="1">
      <alignment vertical="center"/>
    </xf>
    <xf numFmtId="169" fontId="3" fillId="0" borderId="0" xfId="3" applyNumberFormat="1" applyFont="1" applyAlignment="1">
      <alignment horizontal="right" vertical="center"/>
    </xf>
    <xf numFmtId="165" fontId="3" fillId="0" borderId="1" xfId="2" applyNumberFormat="1" applyFont="1" applyBorder="1" applyAlignment="1">
      <alignment vertical="center"/>
    </xf>
    <xf numFmtId="166" fontId="3" fillId="0" borderId="1" xfId="2" applyNumberFormat="1" applyFont="1" applyBorder="1" applyAlignment="1">
      <alignment vertical="center"/>
    </xf>
    <xf numFmtId="165" fontId="3" fillId="0" borderId="0" xfId="4" applyNumberFormat="1" applyFont="1" applyAlignment="1">
      <alignment horizontal="right" vertical="center"/>
    </xf>
    <xf numFmtId="166" fontId="4" fillId="0" borderId="0" xfId="4" applyNumberFormat="1" applyFont="1" applyAlignment="1">
      <alignment horizontal="right" vertical="center"/>
    </xf>
    <xf numFmtId="166" fontId="4" fillId="0" borderId="0" xfId="1" quotePrefix="1" applyNumberFormat="1" applyFont="1" applyFill="1" applyBorder="1" applyAlignment="1">
      <alignment horizontal="center" vertical="center"/>
    </xf>
    <xf numFmtId="164" fontId="4" fillId="0" borderId="0" xfId="1" quotePrefix="1" applyFont="1" applyFill="1" applyBorder="1" applyAlignment="1">
      <alignment horizontal="center" vertical="center"/>
    </xf>
    <xf numFmtId="165" fontId="4" fillId="0" borderId="0" xfId="4" applyNumberFormat="1" applyFont="1" applyAlignment="1">
      <alignment horizontal="right" vertical="center"/>
    </xf>
    <xf numFmtId="166" fontId="4" fillId="0" borderId="0" xfId="4" applyNumberFormat="1" applyFont="1" applyAlignment="1">
      <alignment horizontal="center" vertical="center"/>
    </xf>
    <xf numFmtId="166" fontId="4" fillId="0" borderId="3" xfId="4" applyNumberFormat="1" applyFont="1" applyBorder="1" applyAlignment="1">
      <alignment horizontal="right" vertical="center"/>
    </xf>
    <xf numFmtId="4" fontId="3" fillId="0" borderId="0" xfId="4" applyNumberFormat="1" applyFont="1" applyAlignment="1">
      <alignment horizontal="right" vertical="center"/>
    </xf>
    <xf numFmtId="167" fontId="3" fillId="0" borderId="0" xfId="4" applyNumberFormat="1" applyFont="1" applyAlignment="1">
      <alignment horizontal="right" vertical="center"/>
    </xf>
    <xf numFmtId="167" fontId="3" fillId="0" borderId="1" xfId="4" applyNumberFormat="1" applyFont="1" applyBorder="1" applyAlignment="1">
      <alignment horizontal="right" vertical="center"/>
    </xf>
    <xf numFmtId="165" fontId="3" fillId="0" borderId="1" xfId="2" applyNumberFormat="1" applyFont="1" applyBorder="1" applyAlignment="1">
      <alignment horizontal="right" vertical="center"/>
    </xf>
    <xf numFmtId="166" fontId="3" fillId="0" borderId="2" xfId="4" applyNumberFormat="1" applyFont="1" applyBorder="1" applyAlignment="1">
      <alignment horizontal="right" vertical="center"/>
    </xf>
    <xf numFmtId="165" fontId="3" fillId="0" borderId="0" xfId="2" applyNumberFormat="1" applyFont="1" applyAlignment="1">
      <alignment horizontal="center" vertical="center"/>
    </xf>
    <xf numFmtId="165" fontId="3" fillId="0" borderId="0" xfId="2" applyNumberFormat="1" applyFont="1" applyAlignment="1">
      <alignment horizontal="right" vertical="center"/>
    </xf>
    <xf numFmtId="166" fontId="3" fillId="0" borderId="0" xfId="2" applyNumberFormat="1" applyFont="1" applyAlignment="1">
      <alignment horizontal="center" vertical="center"/>
    </xf>
    <xf numFmtId="165" fontId="3" fillId="0" borderId="1" xfId="2" applyNumberFormat="1" applyFont="1" applyBorder="1" applyAlignment="1">
      <alignment horizontal="center" vertical="center"/>
    </xf>
    <xf numFmtId="166" fontId="3" fillId="0" borderId="1" xfId="2" applyNumberFormat="1" applyFont="1" applyBorder="1" applyAlignment="1">
      <alignment horizontal="center" vertical="center"/>
    </xf>
    <xf numFmtId="166" fontId="4" fillId="0" borderId="4" xfId="2" applyNumberFormat="1" applyFont="1" applyBorder="1" applyAlignment="1">
      <alignment horizontal="right" vertical="center"/>
    </xf>
    <xf numFmtId="165" fontId="4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right" vertical="center"/>
    </xf>
    <xf numFmtId="168" fontId="3" fillId="0" borderId="0" xfId="2" applyNumberFormat="1" applyFont="1" applyAlignment="1">
      <alignment horizontal="right" vertical="center"/>
    </xf>
    <xf numFmtId="167" fontId="3" fillId="0" borderId="1" xfId="1" applyNumberFormat="1" applyFont="1" applyFill="1" applyBorder="1" applyAlignment="1">
      <alignment horizontal="right" vertical="center"/>
    </xf>
    <xf numFmtId="167" fontId="3" fillId="0" borderId="0" xfId="1" applyNumberFormat="1" applyFont="1" applyFill="1" applyAlignment="1">
      <alignment vertical="center"/>
    </xf>
    <xf numFmtId="167" fontId="3" fillId="0" borderId="0" xfId="1" applyNumberFormat="1" applyFont="1" applyFill="1" applyAlignment="1">
      <alignment horizontal="right" vertical="center"/>
    </xf>
    <xf numFmtId="165" fontId="3" fillId="0" borderId="0" xfId="1" applyNumberFormat="1" applyFont="1" applyFill="1" applyAlignment="1">
      <alignment horizontal="right" vertical="center"/>
    </xf>
    <xf numFmtId="167" fontId="3" fillId="0" borderId="0" xfId="1" applyNumberFormat="1" applyFont="1" applyFill="1" applyBorder="1" applyAlignment="1">
      <alignment vertical="center"/>
    </xf>
    <xf numFmtId="167" fontId="3" fillId="0" borderId="0" xfId="1" applyNumberFormat="1" applyFont="1" applyFill="1" applyBorder="1" applyAlignment="1">
      <alignment horizontal="right" vertical="center"/>
    </xf>
    <xf numFmtId="167" fontId="3" fillId="0" borderId="1" xfId="1" applyNumberFormat="1" applyFont="1" applyFill="1" applyBorder="1" applyAlignment="1">
      <alignment vertical="center"/>
    </xf>
    <xf numFmtId="169" fontId="3" fillId="0" borderId="0" xfId="1" applyNumberFormat="1" applyFont="1" applyFill="1" applyBorder="1" applyAlignment="1">
      <alignment vertical="center"/>
    </xf>
    <xf numFmtId="169" fontId="3" fillId="0" borderId="0" xfId="1" applyNumberFormat="1" applyFont="1" applyFill="1" applyAlignment="1">
      <alignment vertical="center"/>
    </xf>
    <xf numFmtId="169" fontId="3" fillId="0" borderId="0" xfId="1" applyNumberFormat="1" applyFont="1" applyFill="1" applyAlignment="1">
      <alignment horizontal="center" vertical="center"/>
    </xf>
    <xf numFmtId="166" fontId="3" fillId="0" borderId="0" xfId="1" applyNumberFormat="1" applyFont="1" applyFill="1" applyAlignment="1">
      <alignment horizontal="center" vertical="center"/>
    </xf>
    <xf numFmtId="165" fontId="3" fillId="0" borderId="0" xfId="2" quotePrefix="1" applyNumberFormat="1" applyFont="1" applyAlignment="1">
      <alignment horizontal="left" vertical="center"/>
    </xf>
    <xf numFmtId="167" fontId="3" fillId="0" borderId="0" xfId="1" applyNumberFormat="1" applyFont="1" applyFill="1" applyAlignment="1">
      <alignment horizontal="center" vertical="center"/>
    </xf>
    <xf numFmtId="167" fontId="3" fillId="0" borderId="0" xfId="1" applyNumberFormat="1" applyFont="1" applyFill="1" applyBorder="1" applyAlignment="1">
      <alignment horizontal="center" vertical="center"/>
    </xf>
    <xf numFmtId="167" fontId="3" fillId="0" borderId="1" xfId="1" applyNumberFormat="1" applyFont="1" applyFill="1" applyBorder="1" applyAlignment="1">
      <alignment horizontal="center" vertical="center"/>
    </xf>
    <xf numFmtId="165" fontId="4" fillId="0" borderId="0" xfId="5" applyNumberFormat="1" applyFont="1" applyAlignment="1">
      <alignment vertical="center"/>
    </xf>
    <xf numFmtId="165" fontId="3" fillId="0" borderId="0" xfId="5" applyNumberFormat="1" applyFont="1" applyAlignment="1">
      <alignment vertical="center"/>
    </xf>
    <xf numFmtId="165" fontId="4" fillId="0" borderId="1" xfId="2" applyNumberFormat="1" applyFont="1" applyBorder="1" applyAlignment="1">
      <alignment horizontal="center" vertical="center"/>
    </xf>
    <xf numFmtId="166" fontId="4" fillId="0" borderId="1" xfId="2" applyNumberFormat="1" applyFont="1" applyBorder="1" applyAlignment="1">
      <alignment vertical="center"/>
    </xf>
    <xf numFmtId="165" fontId="3" fillId="0" borderId="0" xfId="2" quotePrefix="1" applyNumberFormat="1" applyFont="1" applyAlignment="1">
      <alignment horizontal="center" vertical="center"/>
    </xf>
    <xf numFmtId="166" fontId="3" fillId="0" borderId="2" xfId="1" applyNumberFormat="1" applyFont="1" applyFill="1" applyBorder="1" applyAlignment="1">
      <alignment vertical="center"/>
    </xf>
    <xf numFmtId="165" fontId="3" fillId="0" borderId="0" xfId="1" applyNumberFormat="1" applyFont="1" applyFill="1" applyAlignment="1">
      <alignment horizontal="justify" vertical="center"/>
    </xf>
    <xf numFmtId="165" fontId="3" fillId="0" borderId="0" xfId="1" applyNumberFormat="1" applyFont="1" applyFill="1" applyAlignment="1">
      <alignment vertical="center"/>
    </xf>
    <xf numFmtId="166" fontId="4" fillId="0" borderId="1" xfId="0" applyNumberFormat="1" applyFont="1" applyBorder="1" applyAlignment="1">
      <alignment horizontal="right" vertical="center"/>
    </xf>
    <xf numFmtId="166" fontId="4" fillId="0" borderId="1" xfId="4" applyNumberFormat="1" applyFont="1" applyBorder="1" applyAlignment="1">
      <alignment horizontal="right" vertical="center"/>
    </xf>
    <xf numFmtId="166" fontId="4" fillId="0" borderId="1" xfId="4" applyNumberFormat="1" applyFont="1" applyBorder="1" applyAlignment="1">
      <alignment horizontal="center" vertical="center"/>
    </xf>
    <xf numFmtId="166" fontId="4" fillId="0" borderId="3" xfId="1" applyNumberFormat="1" applyFont="1" applyFill="1" applyBorder="1" applyAlignment="1">
      <alignment horizontal="center" vertical="center"/>
    </xf>
    <xf numFmtId="166" fontId="4" fillId="0" borderId="3" xfId="4" applyNumberFormat="1" applyFont="1" applyBorder="1" applyAlignment="1">
      <alignment horizontal="center" vertical="center"/>
    </xf>
    <xf numFmtId="166" fontId="4" fillId="0" borderId="1" xfId="2" applyNumberFormat="1" applyFont="1" applyBorder="1" applyAlignment="1">
      <alignment horizontal="center" vertical="center"/>
    </xf>
    <xf numFmtId="166" fontId="4" fillId="0" borderId="3" xfId="2" applyNumberFormat="1" applyFont="1" applyBorder="1" applyAlignment="1">
      <alignment horizontal="center" vertical="center"/>
    </xf>
    <xf numFmtId="166" fontId="4" fillId="0" borderId="1" xfId="2" applyNumberFormat="1" applyFont="1" applyBorder="1" applyAlignment="1">
      <alignment horizontal="right" vertical="center"/>
    </xf>
  </cellXfs>
  <cellStyles count="7">
    <cellStyle name="Comma" xfId="1" builtinId="3"/>
    <cellStyle name="Normal" xfId="0" builtinId="0"/>
    <cellStyle name="Normal 2" xfId="2" xr:uid="{A6A692FF-ECD8-402A-A5B0-FF2E554A73D4}"/>
    <cellStyle name="Normal 2 2 2" xfId="3" xr:uid="{2540E4C9-9DEF-4104-92D8-AA346F23F6EA}"/>
    <cellStyle name="Normal 3" xfId="4" xr:uid="{6866DD30-E29F-4FDB-8517-53F8A12933AD}"/>
    <cellStyle name="Normal 39" xfId="6" xr:uid="{6EDE647E-B621-4BEA-A991-4171C92D0723}"/>
    <cellStyle name="Normal_3M Thailand 311244 - T" xfId="5" xr:uid="{42B15E5A-28F1-43D3-8EDE-FE42238A5073}"/>
  </cellStyles>
  <dxfs count="0"/>
  <tableStyles count="0" defaultTableStyle="TableStyleMedium2" defaultPivotStyle="PivotStyleLight16"/>
  <colors>
    <mruColors>
      <color rgb="FF000000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F27E4-0C29-4FCA-8EAF-4BB1BEFAFA42}">
  <dimension ref="A1:M107"/>
  <sheetViews>
    <sheetView tabSelected="1" zoomScaleNormal="100" zoomScaleSheetLayoutView="90" workbookViewId="0"/>
  </sheetViews>
  <sheetFormatPr defaultColWidth="9.140625" defaultRowHeight="21.75" customHeight="1" x14ac:dyDescent="0.5"/>
  <cols>
    <col min="1" max="3" width="1.7109375" style="7" customWidth="1"/>
    <col min="4" max="4" width="33.140625" style="7" customWidth="1"/>
    <col min="5" max="5" width="8.42578125" style="8" customWidth="1"/>
    <col min="6" max="6" width="0.85546875" style="7" customWidth="1"/>
    <col min="7" max="7" width="15.7109375" style="9" customWidth="1"/>
    <col min="8" max="8" width="0.85546875" style="9" customWidth="1"/>
    <col min="9" max="9" width="13.7109375" style="9" customWidth="1"/>
    <col min="10" max="10" width="0.85546875" style="9" customWidth="1"/>
    <col min="11" max="11" width="15.7109375" style="9" customWidth="1"/>
    <col min="12" max="12" width="0.85546875" style="10" customWidth="1"/>
    <col min="13" max="13" width="13.7109375" style="22" customWidth="1"/>
    <col min="14" max="16384" width="9.140625" style="7"/>
  </cols>
  <sheetData>
    <row r="1" spans="1:13" ht="21.75" customHeight="1" x14ac:dyDescent="0.5">
      <c r="A1" s="6" t="s">
        <v>0</v>
      </c>
      <c r="M1" s="11"/>
    </row>
    <row r="2" spans="1:13" ht="21.75" customHeight="1" x14ac:dyDescent="0.5">
      <c r="A2" s="12" t="s">
        <v>1</v>
      </c>
      <c r="M2" s="11"/>
    </row>
    <row r="3" spans="1:13" ht="21.75" customHeight="1" x14ac:dyDescent="0.5">
      <c r="A3" s="13" t="s">
        <v>178</v>
      </c>
      <c r="B3" s="14"/>
      <c r="C3" s="14"/>
      <c r="D3" s="14"/>
      <c r="E3" s="15"/>
      <c r="F3" s="14"/>
      <c r="G3" s="16"/>
      <c r="H3" s="16"/>
      <c r="I3" s="16"/>
      <c r="J3" s="16"/>
      <c r="K3" s="16"/>
      <c r="L3" s="17"/>
      <c r="M3" s="18"/>
    </row>
    <row r="4" spans="1:13" ht="18" customHeight="1" x14ac:dyDescent="0.5">
      <c r="E4" s="19"/>
      <c r="G4" s="20"/>
      <c r="H4" s="20"/>
      <c r="L4" s="9"/>
      <c r="M4" s="9"/>
    </row>
    <row r="5" spans="1:13" ht="21" customHeight="1" x14ac:dyDescent="0.5">
      <c r="G5" s="146" t="s">
        <v>2</v>
      </c>
      <c r="H5" s="146"/>
      <c r="I5" s="146"/>
      <c r="J5" s="22"/>
      <c r="K5" s="146" t="s">
        <v>3</v>
      </c>
      <c r="L5" s="146"/>
      <c r="M5" s="146"/>
    </row>
    <row r="6" spans="1:13" ht="21" customHeight="1" x14ac:dyDescent="0.5">
      <c r="E6" s="23"/>
      <c r="F6" s="6"/>
      <c r="G6" s="11" t="s">
        <v>4</v>
      </c>
      <c r="H6" s="11"/>
      <c r="I6" s="11" t="s">
        <v>5</v>
      </c>
      <c r="J6" s="11"/>
      <c r="K6" s="11" t="s">
        <v>4</v>
      </c>
      <c r="L6" s="11"/>
      <c r="M6" s="11" t="s">
        <v>5</v>
      </c>
    </row>
    <row r="7" spans="1:13" ht="21" customHeight="1" x14ac:dyDescent="0.5">
      <c r="G7" s="11" t="s">
        <v>179</v>
      </c>
      <c r="H7" s="11"/>
      <c r="I7" s="11" t="s">
        <v>6</v>
      </c>
      <c r="J7" s="11"/>
      <c r="K7" s="11" t="s">
        <v>179</v>
      </c>
      <c r="L7" s="11"/>
      <c r="M7" s="11" t="s">
        <v>6</v>
      </c>
    </row>
    <row r="8" spans="1:13" ht="21" customHeight="1" x14ac:dyDescent="0.5">
      <c r="E8" s="23"/>
      <c r="F8" s="6"/>
      <c r="G8" s="11" t="s">
        <v>161</v>
      </c>
      <c r="H8" s="11"/>
      <c r="I8" s="11" t="s">
        <v>7</v>
      </c>
      <c r="J8" s="11"/>
      <c r="K8" s="11" t="s">
        <v>161</v>
      </c>
      <c r="L8" s="11"/>
      <c r="M8" s="11" t="s">
        <v>7</v>
      </c>
    </row>
    <row r="9" spans="1:13" ht="21" customHeight="1" x14ac:dyDescent="0.5">
      <c r="E9" s="24" t="s">
        <v>8</v>
      </c>
      <c r="F9" s="6"/>
      <c r="G9" s="21" t="s">
        <v>9</v>
      </c>
      <c r="H9" s="11"/>
      <c r="I9" s="21" t="s">
        <v>9</v>
      </c>
      <c r="J9" s="11"/>
      <c r="K9" s="21" t="s">
        <v>9</v>
      </c>
      <c r="L9" s="11"/>
      <c r="M9" s="21" t="s">
        <v>9</v>
      </c>
    </row>
    <row r="10" spans="1:13" ht="21" customHeight="1" x14ac:dyDescent="0.5">
      <c r="A10" s="6" t="s">
        <v>10</v>
      </c>
      <c r="E10" s="23"/>
      <c r="F10" s="6"/>
      <c r="G10" s="25"/>
      <c r="H10" s="25"/>
      <c r="I10" s="25"/>
      <c r="J10" s="25"/>
      <c r="K10" s="25"/>
      <c r="L10" s="11"/>
      <c r="M10" s="11"/>
    </row>
    <row r="11" spans="1:13" ht="6" customHeight="1" x14ac:dyDescent="0.5">
      <c r="E11" s="23"/>
      <c r="F11" s="6"/>
      <c r="G11" s="11"/>
      <c r="H11" s="11"/>
      <c r="I11" s="11"/>
      <c r="J11" s="11"/>
      <c r="K11" s="11"/>
      <c r="L11" s="11"/>
      <c r="M11" s="11"/>
    </row>
    <row r="12" spans="1:13" ht="21" customHeight="1" x14ac:dyDescent="0.5">
      <c r="A12" s="6" t="s">
        <v>11</v>
      </c>
    </row>
    <row r="13" spans="1:13" ht="6" customHeight="1" x14ac:dyDescent="0.5">
      <c r="E13" s="23"/>
      <c r="F13" s="6"/>
      <c r="G13" s="11"/>
      <c r="H13" s="11"/>
      <c r="I13" s="11"/>
      <c r="J13" s="11"/>
      <c r="K13" s="11"/>
      <c r="L13" s="11"/>
      <c r="M13" s="11"/>
    </row>
    <row r="14" spans="1:13" ht="21" customHeight="1" x14ac:dyDescent="0.5">
      <c r="A14" s="7" t="s">
        <v>12</v>
      </c>
      <c r="E14" s="19"/>
      <c r="G14" s="26">
        <v>1762782</v>
      </c>
      <c r="H14" s="20"/>
      <c r="I14" s="7">
        <v>694217</v>
      </c>
      <c r="J14" s="20"/>
      <c r="K14" s="26">
        <v>1449654</v>
      </c>
      <c r="L14" s="20"/>
      <c r="M14" s="7">
        <v>469498</v>
      </c>
    </row>
    <row r="15" spans="1:13" ht="21" customHeight="1" x14ac:dyDescent="0.5">
      <c r="A15" s="7" t="s">
        <v>13</v>
      </c>
      <c r="E15" s="19"/>
      <c r="G15" s="26"/>
      <c r="H15" s="20"/>
      <c r="I15" s="7"/>
      <c r="J15" s="20"/>
      <c r="K15" s="26"/>
      <c r="L15" s="20"/>
      <c r="M15" s="7"/>
    </row>
    <row r="16" spans="1:13" ht="21" customHeight="1" x14ac:dyDescent="0.5">
      <c r="A16" s="3"/>
      <c r="B16" s="7" t="s">
        <v>14</v>
      </c>
      <c r="E16" s="19"/>
      <c r="G16" s="26">
        <v>0</v>
      </c>
      <c r="H16" s="20"/>
      <c r="I16" s="27">
        <v>329737</v>
      </c>
      <c r="J16" s="20"/>
      <c r="K16" s="26">
        <v>0</v>
      </c>
      <c r="L16" s="20"/>
      <c r="M16" s="27">
        <v>329737</v>
      </c>
    </row>
    <row r="17" spans="1:13" ht="21" customHeight="1" x14ac:dyDescent="0.5">
      <c r="A17" s="7" t="s">
        <v>15</v>
      </c>
      <c r="E17" s="19">
        <v>7</v>
      </c>
      <c r="G17" s="26">
        <v>211708</v>
      </c>
      <c r="H17" s="20"/>
      <c r="I17" s="7">
        <v>626259</v>
      </c>
      <c r="J17" s="20"/>
      <c r="K17" s="26">
        <v>114986</v>
      </c>
      <c r="L17" s="20"/>
      <c r="M17" s="7">
        <v>624931</v>
      </c>
    </row>
    <row r="18" spans="1:13" ht="21" customHeight="1" x14ac:dyDescent="0.5">
      <c r="A18" s="7" t="s">
        <v>16</v>
      </c>
      <c r="E18" s="19">
        <v>8</v>
      </c>
      <c r="G18" s="26">
        <v>1113271</v>
      </c>
      <c r="H18" s="28"/>
      <c r="I18" s="7">
        <v>957091</v>
      </c>
      <c r="J18" s="28"/>
      <c r="K18" s="26">
        <v>1050552</v>
      </c>
      <c r="L18" s="28"/>
      <c r="M18" s="7">
        <v>870639</v>
      </c>
    </row>
    <row r="19" spans="1:13" ht="21" customHeight="1" x14ac:dyDescent="0.5">
      <c r="A19" s="7" t="s">
        <v>17</v>
      </c>
      <c r="E19" s="19">
        <v>9</v>
      </c>
      <c r="G19" s="26">
        <v>114772</v>
      </c>
      <c r="H19" s="28"/>
      <c r="I19" s="27">
        <v>129790</v>
      </c>
      <c r="J19" s="28"/>
      <c r="K19" s="26">
        <v>114772</v>
      </c>
      <c r="L19" s="28"/>
      <c r="M19" s="27">
        <v>129790</v>
      </c>
    </row>
    <row r="20" spans="1:13" ht="21" customHeight="1" x14ac:dyDescent="0.5">
      <c r="A20" s="7" t="s">
        <v>18</v>
      </c>
      <c r="E20" s="19"/>
      <c r="G20" s="26"/>
      <c r="H20" s="28"/>
      <c r="I20" s="20"/>
      <c r="J20" s="28"/>
      <c r="K20" s="26"/>
      <c r="L20" s="28"/>
      <c r="M20" s="20"/>
    </row>
    <row r="21" spans="1:13" ht="21" customHeight="1" x14ac:dyDescent="0.5">
      <c r="B21" s="7" t="s">
        <v>19</v>
      </c>
      <c r="E21" s="19" t="s">
        <v>165</v>
      </c>
      <c r="G21" s="26">
        <v>0</v>
      </c>
      <c r="H21" s="28"/>
      <c r="I21" s="27">
        <v>0</v>
      </c>
      <c r="J21" s="28"/>
      <c r="K21" s="26">
        <v>2410</v>
      </c>
      <c r="L21" s="28"/>
      <c r="M21" s="27">
        <v>0</v>
      </c>
    </row>
    <row r="22" spans="1:13" ht="21" customHeight="1" x14ac:dyDescent="0.5">
      <c r="A22" s="7" t="s">
        <v>20</v>
      </c>
      <c r="E22" s="19"/>
      <c r="G22" s="29">
        <v>130953</v>
      </c>
      <c r="H22" s="28"/>
      <c r="I22" s="30">
        <v>73767</v>
      </c>
      <c r="J22" s="20"/>
      <c r="K22" s="29">
        <v>76266</v>
      </c>
      <c r="L22" s="20"/>
      <c r="M22" s="30">
        <v>50279</v>
      </c>
    </row>
    <row r="23" spans="1:13" ht="6" customHeight="1" x14ac:dyDescent="0.5">
      <c r="E23" s="19"/>
      <c r="F23" s="6"/>
      <c r="G23" s="31"/>
      <c r="H23" s="31"/>
      <c r="I23" s="31"/>
      <c r="J23" s="31"/>
      <c r="K23" s="31"/>
      <c r="L23" s="31"/>
      <c r="M23" s="31"/>
    </row>
    <row r="24" spans="1:13" ht="21" customHeight="1" x14ac:dyDescent="0.5">
      <c r="A24" s="6" t="s">
        <v>21</v>
      </c>
      <c r="E24" s="19"/>
      <c r="G24" s="32">
        <f>SUM(G14:G23)</f>
        <v>3333486</v>
      </c>
      <c r="H24" s="28"/>
      <c r="I24" s="32">
        <f>SUM(I14:I23)</f>
        <v>2810861</v>
      </c>
      <c r="J24" s="28"/>
      <c r="K24" s="32">
        <f>SUM(K14:K23)</f>
        <v>2808640</v>
      </c>
      <c r="L24" s="28"/>
      <c r="M24" s="32">
        <f>SUM(M14:M23)</f>
        <v>2474874</v>
      </c>
    </row>
    <row r="25" spans="1:13" ht="15" customHeight="1" x14ac:dyDescent="0.5">
      <c r="E25" s="19"/>
      <c r="G25" s="20"/>
      <c r="H25" s="20"/>
      <c r="I25" s="33"/>
      <c r="J25" s="20"/>
      <c r="K25" s="20"/>
      <c r="L25" s="20"/>
      <c r="M25" s="33"/>
    </row>
    <row r="26" spans="1:13" ht="21" customHeight="1" x14ac:dyDescent="0.5">
      <c r="A26" s="6" t="s">
        <v>22</v>
      </c>
      <c r="E26" s="19"/>
      <c r="I26" s="20"/>
      <c r="J26" s="20"/>
      <c r="L26" s="20"/>
      <c r="M26" s="20"/>
    </row>
    <row r="27" spans="1:13" ht="6" customHeight="1" x14ac:dyDescent="0.5">
      <c r="E27" s="19"/>
      <c r="F27" s="6"/>
      <c r="G27" s="11"/>
      <c r="H27" s="11"/>
      <c r="I27" s="31"/>
      <c r="J27" s="31"/>
      <c r="K27" s="11"/>
      <c r="L27" s="31"/>
      <c r="M27" s="31"/>
    </row>
    <row r="28" spans="1:13" ht="21" customHeight="1" x14ac:dyDescent="0.5">
      <c r="A28" s="7" t="s">
        <v>23</v>
      </c>
      <c r="E28" s="19"/>
      <c r="G28" s="34">
        <v>0</v>
      </c>
      <c r="H28" s="22"/>
      <c r="I28" s="27">
        <v>0</v>
      </c>
      <c r="J28" s="20"/>
      <c r="K28" s="34">
        <v>21011</v>
      </c>
      <c r="L28" s="20"/>
      <c r="M28" s="27">
        <v>21011</v>
      </c>
    </row>
    <row r="29" spans="1:13" ht="21" customHeight="1" x14ac:dyDescent="0.5">
      <c r="A29" s="7" t="s">
        <v>18</v>
      </c>
      <c r="E29" s="19" t="s">
        <v>165</v>
      </c>
      <c r="G29" s="26">
        <v>0</v>
      </c>
      <c r="H29" s="20"/>
      <c r="I29" s="27">
        <v>0</v>
      </c>
      <c r="J29" s="20"/>
      <c r="K29" s="26">
        <v>95106</v>
      </c>
      <c r="L29" s="20"/>
      <c r="M29" s="27">
        <v>102594</v>
      </c>
    </row>
    <row r="30" spans="1:13" ht="21" customHeight="1" x14ac:dyDescent="0.5">
      <c r="A30" s="7" t="s">
        <v>24</v>
      </c>
      <c r="E30" s="19">
        <v>10</v>
      </c>
      <c r="G30" s="26">
        <v>3007192</v>
      </c>
      <c r="H30" s="20"/>
      <c r="I30" s="35">
        <v>2734150</v>
      </c>
      <c r="J30" s="20"/>
      <c r="K30" s="26">
        <v>2738704</v>
      </c>
      <c r="L30" s="20"/>
      <c r="M30" s="35">
        <v>2463261</v>
      </c>
    </row>
    <row r="31" spans="1:13" ht="21" customHeight="1" x14ac:dyDescent="0.5">
      <c r="A31" s="7" t="s">
        <v>25</v>
      </c>
      <c r="E31" s="19"/>
      <c r="G31" s="26">
        <v>3456</v>
      </c>
      <c r="H31" s="20"/>
      <c r="I31" s="35">
        <v>4600</v>
      </c>
      <c r="J31" s="20"/>
      <c r="K31" s="26">
        <v>3456</v>
      </c>
      <c r="L31" s="20"/>
      <c r="M31" s="27">
        <v>4600</v>
      </c>
    </row>
    <row r="32" spans="1:13" ht="21" customHeight="1" x14ac:dyDescent="0.5">
      <c r="A32" s="7" t="s">
        <v>26</v>
      </c>
      <c r="E32" s="19"/>
      <c r="G32" s="26">
        <v>10444</v>
      </c>
      <c r="H32" s="20"/>
      <c r="I32" s="35">
        <v>11216</v>
      </c>
      <c r="J32" s="20"/>
      <c r="K32" s="26">
        <v>0</v>
      </c>
      <c r="L32" s="20"/>
      <c r="M32" s="27">
        <v>0</v>
      </c>
    </row>
    <row r="33" spans="1:13" ht="21" customHeight="1" x14ac:dyDescent="0.5">
      <c r="A33" s="7" t="s">
        <v>27</v>
      </c>
      <c r="E33" s="19"/>
      <c r="G33" s="26">
        <v>43603</v>
      </c>
      <c r="H33" s="20"/>
      <c r="I33" s="35">
        <v>33694</v>
      </c>
      <c r="J33" s="28"/>
      <c r="K33" s="26">
        <v>51127</v>
      </c>
      <c r="L33" s="28"/>
      <c r="M33" s="35">
        <v>38137</v>
      </c>
    </row>
    <row r="34" spans="1:13" ht="21" customHeight="1" x14ac:dyDescent="0.5">
      <c r="A34" s="7" t="s">
        <v>28</v>
      </c>
      <c r="E34" s="19"/>
      <c r="G34" s="29">
        <v>21977</v>
      </c>
      <c r="H34" s="20"/>
      <c r="I34" s="36">
        <v>26237</v>
      </c>
      <c r="J34" s="20"/>
      <c r="K34" s="29">
        <v>4301</v>
      </c>
      <c r="L34" s="20"/>
      <c r="M34" s="36">
        <v>7486</v>
      </c>
    </row>
    <row r="35" spans="1:13" ht="6" customHeight="1" x14ac:dyDescent="0.5">
      <c r="E35" s="23"/>
      <c r="F35" s="6"/>
      <c r="G35" s="22"/>
      <c r="H35" s="31"/>
      <c r="I35" s="31"/>
      <c r="J35" s="31"/>
      <c r="K35" s="22"/>
      <c r="L35" s="31"/>
      <c r="M35" s="31"/>
    </row>
    <row r="36" spans="1:13" ht="21" customHeight="1" x14ac:dyDescent="0.5">
      <c r="A36" s="6" t="s">
        <v>29</v>
      </c>
      <c r="G36" s="18">
        <f>SUM(G28:G35)</f>
        <v>3086672</v>
      </c>
      <c r="H36" s="28"/>
      <c r="I36" s="37">
        <f>SUM(I28:I35)</f>
        <v>2809897</v>
      </c>
      <c r="J36" s="28"/>
      <c r="K36" s="18">
        <f>SUM(K28:K35)</f>
        <v>2913705</v>
      </c>
      <c r="L36" s="28"/>
      <c r="M36" s="32">
        <f>SUM(M28:M35)</f>
        <v>2637089</v>
      </c>
    </row>
    <row r="37" spans="1:13" ht="6" customHeight="1" x14ac:dyDescent="0.5">
      <c r="E37" s="23"/>
      <c r="F37" s="6"/>
      <c r="G37" s="22"/>
      <c r="H37" s="31"/>
      <c r="I37" s="31"/>
      <c r="J37" s="31"/>
      <c r="K37" s="22"/>
      <c r="L37" s="31"/>
      <c r="M37" s="31"/>
    </row>
    <row r="38" spans="1:13" ht="21" customHeight="1" thickBot="1" x14ac:dyDescent="0.55000000000000004">
      <c r="A38" s="6" t="s">
        <v>30</v>
      </c>
      <c r="G38" s="38">
        <f>SUM(G24+G36)</f>
        <v>6420158</v>
      </c>
      <c r="H38" s="28"/>
      <c r="I38" s="39">
        <f>SUM(I24+I36)</f>
        <v>5620758</v>
      </c>
      <c r="J38" s="28"/>
      <c r="K38" s="38">
        <f>SUM(K36,K24)</f>
        <v>5722345</v>
      </c>
      <c r="L38" s="28"/>
      <c r="M38" s="39">
        <f>SUM(M36,M24)</f>
        <v>5111963</v>
      </c>
    </row>
    <row r="39" spans="1:13" ht="6.75" customHeight="1" thickTop="1" x14ac:dyDescent="0.5">
      <c r="A39" s="6"/>
      <c r="G39" s="22"/>
      <c r="I39" s="22"/>
      <c r="K39" s="22"/>
      <c r="L39" s="9"/>
    </row>
    <row r="40" spans="1:13" ht="20.100000000000001" customHeight="1" x14ac:dyDescent="0.5">
      <c r="A40" s="6"/>
      <c r="G40" s="22"/>
      <c r="I40" s="22"/>
      <c r="K40" s="22"/>
      <c r="L40" s="9"/>
    </row>
    <row r="41" spans="1:13" ht="20.100000000000001" customHeight="1" x14ac:dyDescent="0.5">
      <c r="A41" s="6"/>
      <c r="G41" s="22"/>
      <c r="I41" s="22"/>
      <c r="K41" s="22"/>
      <c r="L41" s="9"/>
    </row>
    <row r="42" spans="1:13" ht="21" customHeight="1" x14ac:dyDescent="0.5">
      <c r="A42" s="7" t="s">
        <v>31</v>
      </c>
    </row>
    <row r="43" spans="1:13" ht="21" customHeight="1" x14ac:dyDescent="0.5">
      <c r="A43" s="7" t="s">
        <v>32</v>
      </c>
    </row>
    <row r="44" spans="1:13" ht="21" customHeight="1" x14ac:dyDescent="0.5"/>
    <row r="45" spans="1:13" ht="21" customHeight="1" x14ac:dyDescent="0.5">
      <c r="A45" s="7" t="s">
        <v>31</v>
      </c>
    </row>
    <row r="46" spans="1:13" ht="21" customHeight="1" x14ac:dyDescent="0.5">
      <c r="A46" s="7" t="s">
        <v>32</v>
      </c>
    </row>
    <row r="47" spans="1:13" ht="15" customHeight="1" x14ac:dyDescent="0.5"/>
    <row r="48" spans="1:13" ht="12" customHeight="1" x14ac:dyDescent="0.5"/>
    <row r="49" spans="1:13" ht="22.35" customHeight="1" x14ac:dyDescent="0.5">
      <c r="A49" s="40" t="s">
        <v>168</v>
      </c>
      <c r="B49" s="14"/>
      <c r="C49" s="14"/>
      <c r="D49" s="14"/>
      <c r="E49" s="15"/>
      <c r="F49" s="14"/>
      <c r="G49" s="16"/>
      <c r="H49" s="16"/>
      <c r="I49" s="16"/>
      <c r="J49" s="16"/>
      <c r="K49" s="16"/>
      <c r="L49" s="17"/>
      <c r="M49" s="18"/>
    </row>
    <row r="50" spans="1:13" ht="21.75" customHeight="1" x14ac:dyDescent="0.5">
      <c r="A50" s="6" t="s">
        <v>0</v>
      </c>
      <c r="M50" s="11"/>
    </row>
    <row r="51" spans="1:13" ht="21.75" customHeight="1" x14ac:dyDescent="0.5">
      <c r="A51" s="12" t="s">
        <v>188</v>
      </c>
      <c r="M51" s="11"/>
    </row>
    <row r="52" spans="1:13" ht="21.75" customHeight="1" x14ac:dyDescent="0.5">
      <c r="A52" s="13" t="str">
        <f>A3</f>
        <v>ณ วันที่ 30 กันยายน พ.ศ. 2568</v>
      </c>
      <c r="B52" s="14"/>
      <c r="C52" s="14"/>
      <c r="D52" s="14"/>
      <c r="E52" s="15"/>
      <c r="F52" s="14"/>
      <c r="G52" s="16"/>
      <c r="H52" s="16"/>
      <c r="I52" s="16"/>
      <c r="J52" s="16"/>
      <c r="K52" s="16"/>
      <c r="L52" s="17"/>
      <c r="M52" s="18"/>
    </row>
    <row r="53" spans="1:13" ht="11.25" customHeight="1" x14ac:dyDescent="0.5">
      <c r="A53" s="6"/>
      <c r="E53" s="41"/>
      <c r="F53" s="41"/>
      <c r="G53" s="11"/>
      <c r="H53" s="11"/>
      <c r="I53" s="11"/>
      <c r="J53" s="11"/>
      <c r="K53" s="11"/>
      <c r="L53" s="11"/>
      <c r="M53" s="11"/>
    </row>
    <row r="54" spans="1:13" ht="18.95" customHeight="1" x14ac:dyDescent="0.5">
      <c r="A54" s="6"/>
      <c r="E54" s="41"/>
      <c r="F54" s="41"/>
      <c r="G54" s="146" t="s">
        <v>2</v>
      </c>
      <c r="H54" s="146"/>
      <c r="I54" s="146"/>
      <c r="J54" s="22"/>
      <c r="K54" s="146" t="s">
        <v>3</v>
      </c>
      <c r="L54" s="146"/>
      <c r="M54" s="146"/>
    </row>
    <row r="55" spans="1:13" ht="18.95" customHeight="1" x14ac:dyDescent="0.5">
      <c r="A55" s="6"/>
      <c r="E55" s="41"/>
      <c r="F55" s="41"/>
      <c r="G55" s="11" t="s">
        <v>4</v>
      </c>
      <c r="H55" s="11"/>
      <c r="I55" s="11" t="s">
        <v>5</v>
      </c>
      <c r="J55" s="11"/>
      <c r="K55" s="11" t="s">
        <v>4</v>
      </c>
      <c r="L55" s="11"/>
      <c r="M55" s="11" t="s">
        <v>5</v>
      </c>
    </row>
    <row r="56" spans="1:13" ht="18.95" customHeight="1" x14ac:dyDescent="0.5">
      <c r="A56" s="6"/>
      <c r="E56" s="41"/>
      <c r="F56" s="41"/>
      <c r="G56" s="11" t="s">
        <v>179</v>
      </c>
      <c r="H56" s="11"/>
      <c r="I56" s="11" t="s">
        <v>6</v>
      </c>
      <c r="J56" s="11"/>
      <c r="K56" s="11" t="s">
        <v>179</v>
      </c>
      <c r="L56" s="11"/>
      <c r="M56" s="11" t="s">
        <v>6</v>
      </c>
    </row>
    <row r="57" spans="1:13" ht="18.95" customHeight="1" x14ac:dyDescent="0.5">
      <c r="A57" s="6"/>
      <c r="E57" s="41"/>
      <c r="F57" s="41"/>
      <c r="G57" s="11" t="s">
        <v>161</v>
      </c>
      <c r="H57" s="11"/>
      <c r="I57" s="11" t="s">
        <v>7</v>
      </c>
      <c r="J57" s="11"/>
      <c r="K57" s="11" t="s">
        <v>161</v>
      </c>
      <c r="L57" s="11"/>
      <c r="M57" s="11" t="s">
        <v>7</v>
      </c>
    </row>
    <row r="58" spans="1:13" ht="18.95" customHeight="1" x14ac:dyDescent="0.5">
      <c r="A58" s="6"/>
      <c r="E58" s="24" t="s">
        <v>8</v>
      </c>
      <c r="F58" s="41"/>
      <c r="G58" s="21" t="s">
        <v>9</v>
      </c>
      <c r="H58" s="11"/>
      <c r="I58" s="21" t="s">
        <v>9</v>
      </c>
      <c r="J58" s="11"/>
      <c r="K58" s="21" t="s">
        <v>9</v>
      </c>
      <c r="L58" s="11"/>
      <c r="M58" s="21" t="s">
        <v>9</v>
      </c>
    </row>
    <row r="59" spans="1:13" ht="18.95" customHeight="1" x14ac:dyDescent="0.5">
      <c r="A59" s="6" t="s">
        <v>33</v>
      </c>
      <c r="E59" s="23"/>
      <c r="F59" s="41"/>
      <c r="G59" s="25"/>
      <c r="H59" s="25"/>
      <c r="I59" s="25"/>
      <c r="J59" s="25"/>
      <c r="K59" s="25"/>
      <c r="L59" s="11"/>
      <c r="M59" s="11"/>
    </row>
    <row r="60" spans="1:13" ht="3" customHeight="1" x14ac:dyDescent="0.5">
      <c r="E60" s="23"/>
      <c r="F60" s="6"/>
      <c r="G60" s="11"/>
      <c r="H60" s="11"/>
      <c r="I60" s="11"/>
      <c r="J60" s="11"/>
      <c r="K60" s="11"/>
      <c r="L60" s="11"/>
      <c r="M60" s="11"/>
    </row>
    <row r="61" spans="1:13" ht="18.95" customHeight="1" x14ac:dyDescent="0.5">
      <c r="A61" s="6" t="s">
        <v>34</v>
      </c>
    </row>
    <row r="62" spans="1:13" ht="3" customHeight="1" x14ac:dyDescent="0.5">
      <c r="E62" s="23"/>
      <c r="F62" s="6"/>
      <c r="G62" s="11"/>
      <c r="H62" s="11"/>
      <c r="I62" s="11"/>
      <c r="J62" s="11"/>
      <c r="K62" s="11"/>
      <c r="L62" s="11"/>
      <c r="M62" s="11"/>
    </row>
    <row r="63" spans="1:13" ht="18.95" customHeight="1" x14ac:dyDescent="0.5">
      <c r="A63" s="7" t="s">
        <v>35</v>
      </c>
      <c r="E63" s="8">
        <v>11</v>
      </c>
      <c r="G63" s="33">
        <v>209338</v>
      </c>
      <c r="H63" s="33"/>
      <c r="I63" s="42">
        <v>105353</v>
      </c>
      <c r="J63" s="20"/>
      <c r="K63" s="33">
        <v>183856</v>
      </c>
      <c r="L63" s="20"/>
      <c r="M63" s="42">
        <v>94020</v>
      </c>
    </row>
    <row r="64" spans="1:13" ht="18.95" customHeight="1" x14ac:dyDescent="0.5">
      <c r="A64" s="7" t="s">
        <v>36</v>
      </c>
      <c r="G64" s="33">
        <v>20363</v>
      </c>
      <c r="H64" s="33"/>
      <c r="I64" s="42">
        <v>22182</v>
      </c>
      <c r="J64" s="20"/>
      <c r="K64" s="33">
        <v>20363</v>
      </c>
      <c r="L64" s="20"/>
      <c r="M64" s="42">
        <v>22182</v>
      </c>
    </row>
    <row r="65" spans="1:13" ht="18.95" customHeight="1" x14ac:dyDescent="0.5">
      <c r="A65" s="7" t="s">
        <v>37</v>
      </c>
      <c r="E65" s="7"/>
      <c r="G65" s="20"/>
      <c r="H65" s="20"/>
      <c r="I65" s="20"/>
      <c r="J65" s="20"/>
      <c r="K65" s="20"/>
      <c r="L65" s="20"/>
      <c r="M65" s="20"/>
    </row>
    <row r="66" spans="1:13" ht="18.95" customHeight="1" x14ac:dyDescent="0.5">
      <c r="B66" s="7" t="s">
        <v>38</v>
      </c>
      <c r="E66" s="8">
        <v>12</v>
      </c>
      <c r="G66" s="33">
        <v>10472</v>
      </c>
      <c r="H66" s="33"/>
      <c r="I66" s="7">
        <v>11035</v>
      </c>
      <c r="J66" s="20"/>
      <c r="K66" s="33">
        <v>0</v>
      </c>
      <c r="L66" s="20"/>
      <c r="M66" s="42">
        <v>0</v>
      </c>
    </row>
    <row r="67" spans="1:13" ht="18.95" customHeight="1" x14ac:dyDescent="0.5">
      <c r="A67" s="7" t="s">
        <v>39</v>
      </c>
      <c r="G67" s="33">
        <v>99461</v>
      </c>
      <c r="H67" s="33"/>
      <c r="I67" s="7">
        <v>107924</v>
      </c>
      <c r="J67" s="20"/>
      <c r="K67" s="33">
        <v>92399</v>
      </c>
      <c r="L67" s="20"/>
      <c r="M67" s="42">
        <v>107924</v>
      </c>
    </row>
    <row r="68" spans="1:13" ht="18.95" customHeight="1" x14ac:dyDescent="0.5">
      <c r="A68" s="7" t="s">
        <v>163</v>
      </c>
      <c r="E68" s="8">
        <v>6</v>
      </c>
      <c r="G68" s="33">
        <v>25259</v>
      </c>
      <c r="H68" s="33"/>
      <c r="I68" s="7">
        <v>21174</v>
      </c>
      <c r="J68" s="20"/>
      <c r="K68" s="33">
        <v>25259</v>
      </c>
      <c r="L68" s="20"/>
      <c r="M68" s="42">
        <v>21174</v>
      </c>
    </row>
    <row r="69" spans="1:13" ht="18.95" customHeight="1" x14ac:dyDescent="0.5">
      <c r="A69" s="7" t="s">
        <v>40</v>
      </c>
      <c r="G69" s="37">
        <v>41544</v>
      </c>
      <c r="H69" s="43"/>
      <c r="I69" s="44">
        <v>4454</v>
      </c>
      <c r="J69" s="20"/>
      <c r="K69" s="37">
        <v>31361</v>
      </c>
      <c r="L69" s="20"/>
      <c r="M69" s="44">
        <v>2381</v>
      </c>
    </row>
    <row r="70" spans="1:13" ht="3" customHeight="1" x14ac:dyDescent="0.5">
      <c r="E70" s="23"/>
      <c r="F70" s="6"/>
      <c r="G70" s="31"/>
      <c r="H70" s="31"/>
      <c r="I70" s="31"/>
      <c r="J70" s="31"/>
      <c r="K70" s="31"/>
      <c r="L70" s="31"/>
      <c r="M70" s="31"/>
    </row>
    <row r="71" spans="1:13" ht="18.95" customHeight="1" x14ac:dyDescent="0.5">
      <c r="A71" s="6" t="s">
        <v>41</v>
      </c>
      <c r="G71" s="37">
        <f>SUM(G63:G70)</f>
        <v>406437</v>
      </c>
      <c r="H71" s="43"/>
      <c r="I71" s="37">
        <f>SUM(I63:I70)</f>
        <v>272122</v>
      </c>
      <c r="J71" s="43"/>
      <c r="K71" s="37">
        <f>SUM(K63:K70)</f>
        <v>353238</v>
      </c>
      <c r="L71" s="43"/>
      <c r="M71" s="37">
        <f>SUM(M63:M70)</f>
        <v>247681</v>
      </c>
    </row>
    <row r="72" spans="1:13" ht="9.9499999999999993" customHeight="1" x14ac:dyDescent="0.5">
      <c r="E72" s="23"/>
      <c r="F72" s="6"/>
      <c r="G72" s="31"/>
      <c r="H72" s="31"/>
      <c r="I72" s="31"/>
      <c r="J72" s="31"/>
      <c r="K72" s="31"/>
      <c r="L72" s="31"/>
      <c r="M72" s="31"/>
    </row>
    <row r="73" spans="1:13" ht="18.95" customHeight="1" x14ac:dyDescent="0.5">
      <c r="A73" s="6" t="s">
        <v>42</v>
      </c>
      <c r="G73" s="33"/>
      <c r="H73" s="33"/>
      <c r="I73" s="33"/>
      <c r="J73" s="33"/>
      <c r="K73" s="33"/>
      <c r="L73" s="33"/>
      <c r="M73" s="33"/>
    </row>
    <row r="74" spans="1:13" ht="3" customHeight="1" x14ac:dyDescent="0.5">
      <c r="E74" s="23"/>
      <c r="F74" s="6"/>
      <c r="G74" s="31"/>
      <c r="H74" s="31"/>
      <c r="I74" s="31"/>
      <c r="J74" s="31"/>
      <c r="K74" s="31"/>
      <c r="L74" s="45"/>
      <c r="M74" s="31"/>
    </row>
    <row r="75" spans="1:13" ht="18.95" customHeight="1" x14ac:dyDescent="0.5">
      <c r="A75" s="7" t="s">
        <v>37</v>
      </c>
      <c r="E75" s="8">
        <v>12</v>
      </c>
      <c r="F75" s="6"/>
      <c r="G75" s="33">
        <v>36652</v>
      </c>
      <c r="H75" s="31"/>
      <c r="I75" s="42">
        <v>46898</v>
      </c>
      <c r="J75" s="46"/>
      <c r="K75" s="33">
        <v>0</v>
      </c>
      <c r="L75" s="46"/>
      <c r="M75" s="42">
        <v>0</v>
      </c>
    </row>
    <row r="76" spans="1:13" ht="18.95" customHeight="1" x14ac:dyDescent="0.5">
      <c r="A76" s="7" t="s">
        <v>43</v>
      </c>
      <c r="G76" s="37">
        <v>303418</v>
      </c>
      <c r="H76" s="43"/>
      <c r="I76" s="44">
        <v>249612</v>
      </c>
      <c r="J76" s="20"/>
      <c r="K76" s="37">
        <v>299691</v>
      </c>
      <c r="L76" s="20"/>
      <c r="M76" s="44">
        <v>246869</v>
      </c>
    </row>
    <row r="77" spans="1:13" ht="3" customHeight="1" x14ac:dyDescent="0.5">
      <c r="E77" s="23"/>
      <c r="F77" s="6"/>
      <c r="G77" s="31"/>
      <c r="H77" s="31"/>
      <c r="I77" s="31"/>
      <c r="J77" s="31"/>
      <c r="K77" s="31"/>
      <c r="L77" s="31"/>
      <c r="M77" s="31"/>
    </row>
    <row r="78" spans="1:13" ht="18.95" customHeight="1" x14ac:dyDescent="0.5">
      <c r="A78" s="6" t="s">
        <v>44</v>
      </c>
      <c r="G78" s="37">
        <f>SUM(G75:G77)</f>
        <v>340070</v>
      </c>
      <c r="H78" s="43"/>
      <c r="I78" s="37">
        <f>SUM(I75:I77)</f>
        <v>296510</v>
      </c>
      <c r="J78" s="43"/>
      <c r="K78" s="37">
        <f>SUM(K75:K77)</f>
        <v>299691</v>
      </c>
      <c r="L78" s="43"/>
      <c r="M78" s="37">
        <f>SUM(M75:M77)</f>
        <v>246869</v>
      </c>
    </row>
    <row r="79" spans="1:13" ht="3" customHeight="1" x14ac:dyDescent="0.5">
      <c r="E79" s="23"/>
      <c r="F79" s="6"/>
      <c r="G79" s="31"/>
      <c r="H79" s="31"/>
      <c r="I79" s="31"/>
      <c r="J79" s="31"/>
      <c r="K79" s="31"/>
      <c r="L79" s="31"/>
      <c r="M79" s="31"/>
    </row>
    <row r="80" spans="1:13" ht="18.95" customHeight="1" x14ac:dyDescent="0.5">
      <c r="A80" s="6" t="s">
        <v>45</v>
      </c>
      <c r="G80" s="37">
        <f>SUM(G71+G78)</f>
        <v>746507</v>
      </c>
      <c r="H80" s="43"/>
      <c r="I80" s="37">
        <f>SUM(I71+I78)</f>
        <v>568632</v>
      </c>
      <c r="J80" s="43"/>
      <c r="K80" s="37">
        <f>SUM(K78,K71)</f>
        <v>652929</v>
      </c>
      <c r="L80" s="43"/>
      <c r="M80" s="37">
        <f>SUM(M78,M71)</f>
        <v>494550</v>
      </c>
    </row>
    <row r="81" spans="1:13" ht="9.9499999999999993" customHeight="1" x14ac:dyDescent="0.5">
      <c r="A81" s="6"/>
      <c r="G81" s="20"/>
      <c r="H81" s="43"/>
      <c r="I81" s="43"/>
      <c r="J81" s="43"/>
      <c r="K81" s="20"/>
      <c r="L81" s="43"/>
      <c r="M81" s="43"/>
    </row>
    <row r="82" spans="1:13" ht="18.95" customHeight="1" x14ac:dyDescent="0.5">
      <c r="A82" s="6" t="s">
        <v>46</v>
      </c>
      <c r="G82" s="20"/>
      <c r="H82" s="20"/>
      <c r="I82" s="20"/>
      <c r="J82" s="28"/>
      <c r="K82" s="20"/>
      <c r="L82" s="20"/>
      <c r="M82" s="20"/>
    </row>
    <row r="83" spans="1:13" ht="3" customHeight="1" x14ac:dyDescent="0.5">
      <c r="E83" s="23"/>
      <c r="F83" s="6"/>
      <c r="G83" s="31"/>
      <c r="H83" s="31"/>
      <c r="I83" s="31"/>
      <c r="J83" s="31"/>
      <c r="K83" s="31"/>
      <c r="L83" s="31"/>
      <c r="M83" s="31"/>
    </row>
    <row r="84" spans="1:13" ht="18.95" customHeight="1" x14ac:dyDescent="0.5">
      <c r="A84" s="7" t="s">
        <v>47</v>
      </c>
      <c r="G84" s="33"/>
      <c r="H84" s="33"/>
      <c r="I84" s="33"/>
      <c r="J84" s="33"/>
      <c r="K84" s="33"/>
      <c r="L84" s="33"/>
      <c r="M84" s="33"/>
    </row>
    <row r="85" spans="1:13" ht="18.95" customHeight="1" x14ac:dyDescent="0.5">
      <c r="B85" s="7" t="s">
        <v>48</v>
      </c>
      <c r="E85" s="7"/>
      <c r="G85" s="33"/>
      <c r="H85" s="33"/>
      <c r="I85" s="33"/>
      <c r="J85" s="33"/>
      <c r="K85" s="33"/>
      <c r="L85" s="33"/>
      <c r="M85" s="33"/>
    </row>
    <row r="86" spans="1:13" ht="18.95" customHeight="1" x14ac:dyDescent="0.5">
      <c r="C86" s="7" t="s">
        <v>49</v>
      </c>
      <c r="E86" s="7"/>
      <c r="G86" s="20"/>
      <c r="H86" s="20"/>
      <c r="I86" s="20"/>
      <c r="J86" s="20"/>
      <c r="K86" s="20"/>
      <c r="L86" s="20"/>
      <c r="M86" s="20"/>
    </row>
    <row r="87" spans="1:13" ht="18.95" customHeight="1" thickBot="1" x14ac:dyDescent="0.55000000000000004">
      <c r="D87" s="7" t="s">
        <v>50</v>
      </c>
      <c r="E87" s="7"/>
      <c r="G87" s="39">
        <v>470000</v>
      </c>
      <c r="H87" s="43"/>
      <c r="I87" s="47">
        <v>470000</v>
      </c>
      <c r="J87" s="20"/>
      <c r="K87" s="39">
        <v>470000</v>
      </c>
      <c r="L87" s="20"/>
      <c r="M87" s="47">
        <v>470000</v>
      </c>
    </row>
    <row r="88" spans="1:13" ht="3" customHeight="1" thickTop="1" x14ac:dyDescent="0.5">
      <c r="E88" s="7"/>
      <c r="G88" s="43"/>
      <c r="H88" s="43"/>
      <c r="I88" s="43"/>
      <c r="J88" s="20"/>
      <c r="K88" s="43"/>
      <c r="L88" s="20"/>
      <c r="M88" s="43"/>
    </row>
    <row r="89" spans="1:13" ht="18.95" customHeight="1" x14ac:dyDescent="0.5">
      <c r="B89" s="7" t="s">
        <v>51</v>
      </c>
      <c r="E89" s="7"/>
      <c r="G89" s="33"/>
      <c r="H89" s="33"/>
      <c r="I89" s="33"/>
      <c r="J89" s="33"/>
      <c r="K89" s="33"/>
      <c r="L89" s="33"/>
      <c r="M89" s="33"/>
    </row>
    <row r="90" spans="1:13" ht="18.95" customHeight="1" x14ac:dyDescent="0.5">
      <c r="C90" s="7" t="s">
        <v>49</v>
      </c>
      <c r="E90" s="7"/>
      <c r="G90" s="20"/>
      <c r="H90" s="20"/>
      <c r="I90" s="20"/>
      <c r="J90" s="20"/>
      <c r="K90" s="20"/>
      <c r="L90" s="20"/>
      <c r="M90" s="20"/>
    </row>
    <row r="91" spans="1:13" ht="18.95" customHeight="1" x14ac:dyDescent="0.5">
      <c r="D91" s="7" t="s">
        <v>52</v>
      </c>
      <c r="E91" s="7"/>
      <c r="G91" s="33">
        <v>470000</v>
      </c>
      <c r="H91" s="43"/>
      <c r="I91" s="42">
        <v>470000</v>
      </c>
      <c r="J91" s="20"/>
      <c r="K91" s="33">
        <v>470000</v>
      </c>
      <c r="L91" s="20"/>
      <c r="M91" s="42">
        <v>470000</v>
      </c>
    </row>
    <row r="92" spans="1:13" ht="18.95" customHeight="1" x14ac:dyDescent="0.5">
      <c r="A92" s="7" t="s">
        <v>53</v>
      </c>
      <c r="G92" s="33">
        <v>267503</v>
      </c>
      <c r="H92" s="43"/>
      <c r="I92" s="42">
        <v>267503</v>
      </c>
      <c r="J92" s="20"/>
      <c r="K92" s="33">
        <v>267503</v>
      </c>
      <c r="L92" s="20"/>
      <c r="M92" s="42">
        <v>267503</v>
      </c>
    </row>
    <row r="93" spans="1:13" ht="18.95" customHeight="1" x14ac:dyDescent="0.5">
      <c r="A93" s="7" t="s">
        <v>54</v>
      </c>
      <c r="G93" s="43"/>
      <c r="H93" s="43"/>
      <c r="I93" s="20"/>
      <c r="J93" s="20"/>
      <c r="K93" s="43"/>
      <c r="L93" s="20"/>
      <c r="M93" s="20"/>
    </row>
    <row r="94" spans="1:13" ht="18.95" customHeight="1" x14ac:dyDescent="0.5">
      <c r="B94" s="7" t="s">
        <v>55</v>
      </c>
      <c r="G94" s="43">
        <v>47000</v>
      </c>
      <c r="H94" s="43"/>
      <c r="I94" s="42">
        <v>47000</v>
      </c>
      <c r="J94" s="20"/>
      <c r="K94" s="43">
        <v>47000</v>
      </c>
      <c r="L94" s="20"/>
      <c r="M94" s="42">
        <v>47000</v>
      </c>
    </row>
    <row r="95" spans="1:13" ht="18.95" customHeight="1" x14ac:dyDescent="0.5">
      <c r="B95" s="7" t="s">
        <v>56</v>
      </c>
      <c r="G95" s="43">
        <v>20000</v>
      </c>
      <c r="H95" s="43"/>
      <c r="I95" s="42">
        <v>20000</v>
      </c>
      <c r="J95" s="20"/>
      <c r="K95" s="43">
        <v>20000</v>
      </c>
      <c r="L95" s="20"/>
      <c r="M95" s="42">
        <v>20000</v>
      </c>
    </row>
    <row r="96" spans="1:13" ht="18.95" customHeight="1" x14ac:dyDescent="0.5">
      <c r="B96" s="7" t="s">
        <v>57</v>
      </c>
      <c r="G96" s="43">
        <v>4573291</v>
      </c>
      <c r="H96" s="43"/>
      <c r="I96" s="42">
        <v>4006383</v>
      </c>
      <c r="J96" s="20"/>
      <c r="K96" s="43">
        <v>4264913</v>
      </c>
      <c r="L96" s="20"/>
      <c r="M96" s="42">
        <v>3812910</v>
      </c>
    </row>
    <row r="97" spans="1:13" ht="18.95" customHeight="1" x14ac:dyDescent="0.5">
      <c r="A97" s="7" t="s">
        <v>58</v>
      </c>
      <c r="G97" s="37">
        <v>-22598</v>
      </c>
      <c r="H97" s="43"/>
      <c r="I97" s="44">
        <v>-7457</v>
      </c>
      <c r="J97" s="20"/>
      <c r="K97" s="37">
        <v>0</v>
      </c>
      <c r="L97" s="20"/>
      <c r="M97" s="44">
        <v>0</v>
      </c>
    </row>
    <row r="98" spans="1:13" ht="3" customHeight="1" x14ac:dyDescent="0.5">
      <c r="E98" s="23"/>
      <c r="F98" s="6"/>
      <c r="G98" s="43"/>
      <c r="H98" s="31"/>
      <c r="I98" s="31"/>
      <c r="J98" s="31"/>
      <c r="K98" s="43"/>
      <c r="L98" s="31"/>
      <c r="M98" s="31"/>
    </row>
    <row r="99" spans="1:13" ht="18.95" customHeight="1" x14ac:dyDescent="0.5">
      <c r="A99" s="6" t="s">
        <v>59</v>
      </c>
      <c r="E99" s="23"/>
      <c r="F99" s="6"/>
      <c r="G99" s="43">
        <f>SUM(G91:G97)</f>
        <v>5355196</v>
      </c>
      <c r="H99" s="43"/>
      <c r="I99" s="43">
        <f>SUM(I91:I97)</f>
        <v>4803429</v>
      </c>
      <c r="J99" s="43"/>
      <c r="K99" s="43">
        <f>SUM(K91:K97)</f>
        <v>5069416</v>
      </c>
      <c r="L99" s="43"/>
      <c r="M99" s="43">
        <f>SUM(M91:M97)</f>
        <v>4617413</v>
      </c>
    </row>
    <row r="100" spans="1:13" ht="18.95" customHeight="1" x14ac:dyDescent="0.5">
      <c r="A100" s="7" t="s">
        <v>60</v>
      </c>
      <c r="E100" s="23"/>
      <c r="F100" s="6"/>
      <c r="G100" s="37">
        <v>318455</v>
      </c>
      <c r="H100" s="43"/>
      <c r="I100" s="44">
        <v>248697</v>
      </c>
      <c r="J100" s="46"/>
      <c r="K100" s="37">
        <v>0</v>
      </c>
      <c r="L100" s="46"/>
      <c r="M100" s="48">
        <v>0</v>
      </c>
    </row>
    <row r="101" spans="1:13" ht="3" customHeight="1" x14ac:dyDescent="0.5">
      <c r="E101" s="23"/>
      <c r="F101" s="6"/>
      <c r="G101" s="43"/>
      <c r="H101" s="31"/>
      <c r="I101" s="31"/>
      <c r="J101" s="31"/>
      <c r="K101" s="43"/>
      <c r="L101" s="31"/>
      <c r="M101" s="31"/>
    </row>
    <row r="102" spans="1:13" ht="18.95" customHeight="1" x14ac:dyDescent="0.5">
      <c r="A102" s="6" t="s">
        <v>61</v>
      </c>
      <c r="G102" s="37">
        <f>SUM(G99:G100)</f>
        <v>5673651</v>
      </c>
      <c r="H102" s="43"/>
      <c r="I102" s="37">
        <f>SUM(I99:I100)</f>
        <v>5052126</v>
      </c>
      <c r="J102" s="43"/>
      <c r="K102" s="37">
        <f>SUM(K99:K100)</f>
        <v>5069416</v>
      </c>
      <c r="L102" s="43"/>
      <c r="M102" s="37">
        <f>SUM(M99:M100)</f>
        <v>4617413</v>
      </c>
    </row>
    <row r="103" spans="1:13" ht="3" customHeight="1" x14ac:dyDescent="0.5">
      <c r="E103" s="23"/>
      <c r="F103" s="6"/>
      <c r="G103" s="31"/>
      <c r="H103" s="31"/>
      <c r="I103" s="31"/>
      <c r="J103" s="31"/>
      <c r="K103" s="31"/>
      <c r="L103" s="31"/>
      <c r="M103" s="31"/>
    </row>
    <row r="104" spans="1:13" ht="18.95" customHeight="1" thickBot="1" x14ac:dyDescent="0.55000000000000004">
      <c r="A104" s="6" t="s">
        <v>62</v>
      </c>
      <c r="G104" s="39">
        <f>SUM(G102,G80)</f>
        <v>6420158</v>
      </c>
      <c r="H104" s="43"/>
      <c r="I104" s="39">
        <f>SUM(I102,I80)</f>
        <v>5620758</v>
      </c>
      <c r="J104" s="43"/>
      <c r="K104" s="39">
        <f>SUM(K80+K102)</f>
        <v>5722345</v>
      </c>
      <c r="L104" s="43"/>
      <c r="M104" s="39">
        <f>SUM(M80+M102)</f>
        <v>5111963</v>
      </c>
    </row>
    <row r="105" spans="1:13" ht="18.95" customHeight="1" thickTop="1" x14ac:dyDescent="0.5">
      <c r="A105" s="6"/>
      <c r="G105" s="43"/>
      <c r="H105" s="43"/>
      <c r="I105" s="43"/>
      <c r="J105" s="43"/>
      <c r="K105" s="43"/>
      <c r="L105" s="43"/>
      <c r="M105" s="43"/>
    </row>
    <row r="106" spans="1:13" ht="10.5" customHeight="1" x14ac:dyDescent="0.5">
      <c r="A106" s="6"/>
    </row>
    <row r="107" spans="1:13" ht="22.35" customHeight="1" x14ac:dyDescent="0.5">
      <c r="A107" s="14" t="str">
        <f>A49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107" s="14"/>
      <c r="C107" s="14"/>
      <c r="D107" s="14"/>
      <c r="E107" s="15"/>
      <c r="F107" s="15"/>
      <c r="G107" s="14"/>
      <c r="H107" s="16"/>
      <c r="I107" s="16"/>
      <c r="J107" s="16"/>
      <c r="K107" s="16"/>
      <c r="L107" s="17"/>
      <c r="M107" s="18"/>
    </row>
  </sheetData>
  <mergeCells count="4">
    <mergeCell ref="G5:I5"/>
    <mergeCell ref="K5:M5"/>
    <mergeCell ref="G54:I54"/>
    <mergeCell ref="K54:M54"/>
  </mergeCells>
  <pageMargins left="0.8" right="0.5" top="0.5" bottom="0.6" header="0.49" footer="0.4"/>
  <pageSetup paperSize="9" scale="90" firstPageNumber="2" orientation="portrait" useFirstPageNumber="1" horizontalDpi="1200" verticalDpi="1200" r:id="rId1"/>
  <headerFooter>
    <oddFooter>&amp;R&amp;"Browallia New,Regular"&amp;13&amp;P</oddFooter>
  </headerFooter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471F9-085B-4221-9AB6-0A06AC9B8B96}">
  <dimension ref="A1:M99"/>
  <sheetViews>
    <sheetView zoomScaleNormal="100" zoomScaleSheetLayoutView="100" workbookViewId="0"/>
  </sheetViews>
  <sheetFormatPr defaultColWidth="9.140625" defaultRowHeight="18.75" x14ac:dyDescent="0.5"/>
  <cols>
    <col min="1" max="3" width="1.28515625" style="52" customWidth="1"/>
    <col min="4" max="4" width="36.42578125" style="52" customWidth="1"/>
    <col min="5" max="5" width="8.28515625" style="52" customWidth="1"/>
    <col min="6" max="6" width="1" style="52" customWidth="1"/>
    <col min="7" max="7" width="15.7109375" style="74" customWidth="1"/>
    <col min="8" max="8" width="1" style="74" customWidth="1"/>
    <col min="9" max="9" width="15.7109375" style="74" customWidth="1"/>
    <col min="10" max="10" width="1" style="74" customWidth="1"/>
    <col min="11" max="11" width="15.7109375" style="74" customWidth="1"/>
    <col min="12" max="12" width="1" style="74" customWidth="1"/>
    <col min="13" max="13" width="15.7109375" style="74" customWidth="1"/>
    <col min="14" max="16384" width="9.140625" style="52"/>
  </cols>
  <sheetData>
    <row r="1" spans="1:13" ht="21.75" customHeight="1" x14ac:dyDescent="0.5">
      <c r="A1" s="12" t="s">
        <v>0</v>
      </c>
      <c r="B1" s="2"/>
      <c r="C1" s="2"/>
      <c r="D1" s="2"/>
      <c r="E1" s="49"/>
      <c r="F1" s="2"/>
      <c r="G1" s="50"/>
      <c r="H1" s="50"/>
      <c r="I1" s="50"/>
      <c r="J1" s="50"/>
      <c r="K1" s="50"/>
      <c r="L1" s="51"/>
      <c r="M1" s="50"/>
    </row>
    <row r="2" spans="1:13" ht="21.75" customHeight="1" x14ac:dyDescent="0.5">
      <c r="A2" s="12" t="s">
        <v>63</v>
      </c>
      <c r="B2" s="2"/>
      <c r="C2" s="2"/>
      <c r="D2" s="2"/>
      <c r="E2" s="49"/>
      <c r="F2" s="2"/>
      <c r="G2" s="50"/>
      <c r="H2" s="50"/>
      <c r="I2" s="50"/>
      <c r="J2" s="50"/>
      <c r="K2" s="50"/>
      <c r="L2" s="51"/>
      <c r="M2" s="50"/>
    </row>
    <row r="3" spans="1:13" ht="21.75" customHeight="1" x14ac:dyDescent="0.5">
      <c r="A3" s="53" t="s">
        <v>180</v>
      </c>
      <c r="B3" s="54"/>
      <c r="C3" s="54"/>
      <c r="D3" s="54"/>
      <c r="E3" s="55"/>
      <c r="F3" s="54"/>
      <c r="G3" s="56"/>
      <c r="H3" s="56"/>
      <c r="I3" s="56"/>
      <c r="J3" s="56"/>
      <c r="K3" s="56"/>
      <c r="L3" s="57"/>
      <c r="M3" s="56"/>
    </row>
    <row r="4" spans="1:13" ht="18.95" customHeight="1" x14ac:dyDescent="0.5">
      <c r="A4" s="2"/>
      <c r="B4" s="2"/>
      <c r="C4" s="2"/>
      <c r="D4" s="2"/>
      <c r="E4" s="49"/>
      <c r="F4" s="2"/>
      <c r="G4" s="50"/>
      <c r="H4" s="50"/>
      <c r="I4" s="50"/>
      <c r="J4" s="50"/>
      <c r="K4" s="50"/>
      <c r="L4" s="51"/>
      <c r="M4" s="50"/>
    </row>
    <row r="5" spans="1:13" ht="20.45" customHeight="1" x14ac:dyDescent="0.5">
      <c r="A5" s="2"/>
      <c r="B5" s="2"/>
      <c r="C5" s="2"/>
      <c r="D5" s="2"/>
      <c r="E5" s="49"/>
      <c r="F5" s="2"/>
      <c r="G5" s="147" t="s">
        <v>2</v>
      </c>
      <c r="H5" s="147"/>
      <c r="I5" s="147"/>
      <c r="J5" s="59"/>
      <c r="K5" s="147" t="s">
        <v>3</v>
      </c>
      <c r="L5" s="147"/>
      <c r="M5" s="147"/>
    </row>
    <row r="6" spans="1:13" s="3" customFormat="1" ht="20.45" customHeight="1" x14ac:dyDescent="0.5">
      <c r="A6" s="12"/>
      <c r="E6" s="60"/>
      <c r="F6" s="60"/>
      <c r="G6" s="61" t="s">
        <v>4</v>
      </c>
      <c r="H6" s="61"/>
      <c r="I6" s="61" t="s">
        <v>4</v>
      </c>
      <c r="J6" s="61"/>
      <c r="K6" s="61" t="s">
        <v>4</v>
      </c>
      <c r="L6" s="61"/>
      <c r="M6" s="61" t="s">
        <v>4</v>
      </c>
    </row>
    <row r="7" spans="1:13" s="3" customFormat="1" ht="20.45" customHeight="1" x14ac:dyDescent="0.5">
      <c r="A7" s="12"/>
      <c r="E7" s="60"/>
      <c r="F7" s="60"/>
      <c r="G7" s="11" t="s">
        <v>179</v>
      </c>
      <c r="H7" s="62"/>
      <c r="I7" s="11" t="s">
        <v>179</v>
      </c>
      <c r="J7" s="62"/>
      <c r="K7" s="11" t="s">
        <v>179</v>
      </c>
      <c r="L7" s="62"/>
      <c r="M7" s="11" t="s">
        <v>179</v>
      </c>
    </row>
    <row r="8" spans="1:13" ht="20.45" customHeight="1" x14ac:dyDescent="0.5">
      <c r="A8" s="2"/>
      <c r="B8" s="2"/>
      <c r="C8" s="2"/>
      <c r="D8" s="2"/>
      <c r="E8" s="63"/>
      <c r="F8" s="64"/>
      <c r="G8" s="62" t="s">
        <v>161</v>
      </c>
      <c r="H8" s="62"/>
      <c r="I8" s="62" t="s">
        <v>7</v>
      </c>
      <c r="J8" s="62"/>
      <c r="K8" s="62" t="s">
        <v>161</v>
      </c>
      <c r="L8" s="62"/>
      <c r="M8" s="62" t="s">
        <v>7</v>
      </c>
    </row>
    <row r="9" spans="1:13" ht="20.45" customHeight="1" x14ac:dyDescent="0.5">
      <c r="A9" s="2"/>
      <c r="B9" s="2"/>
      <c r="C9" s="2"/>
      <c r="D9" s="2"/>
      <c r="E9" s="63"/>
      <c r="F9" s="64"/>
      <c r="G9" s="65" t="s">
        <v>9</v>
      </c>
      <c r="H9" s="62"/>
      <c r="I9" s="65" t="s">
        <v>9</v>
      </c>
      <c r="J9" s="62"/>
      <c r="K9" s="65" t="s">
        <v>9</v>
      </c>
      <c r="L9" s="62"/>
      <c r="M9" s="65" t="s">
        <v>9</v>
      </c>
    </row>
    <row r="10" spans="1:13" ht="6" customHeight="1" x14ac:dyDescent="0.5">
      <c r="A10" s="66"/>
      <c r="C10" s="1"/>
      <c r="D10" s="2"/>
      <c r="E10" s="49"/>
      <c r="F10" s="2"/>
      <c r="G10" s="43"/>
      <c r="H10" s="67"/>
      <c r="I10" s="43"/>
      <c r="J10" s="67"/>
      <c r="K10" s="67"/>
      <c r="L10" s="43"/>
      <c r="M10" s="67"/>
    </row>
    <row r="11" spans="1:13" ht="20.45" customHeight="1" x14ac:dyDescent="0.5">
      <c r="A11" s="2" t="s">
        <v>64</v>
      </c>
      <c r="B11" s="2"/>
      <c r="C11" s="2"/>
      <c r="D11" s="2"/>
      <c r="E11" s="49"/>
      <c r="F11" s="2"/>
      <c r="G11" s="26">
        <v>4361806</v>
      </c>
      <c r="H11" s="50"/>
      <c r="I11" s="68">
        <v>3801764</v>
      </c>
      <c r="J11" s="69"/>
      <c r="K11" s="70">
        <v>4015332</v>
      </c>
      <c r="L11" s="71"/>
      <c r="M11" s="34">
        <v>3600397</v>
      </c>
    </row>
    <row r="12" spans="1:13" ht="20.45" customHeight="1" x14ac:dyDescent="0.5">
      <c r="A12" s="2" t="s">
        <v>65</v>
      </c>
      <c r="B12" s="2"/>
      <c r="C12" s="2"/>
      <c r="D12" s="2"/>
      <c r="E12" s="49"/>
      <c r="F12" s="2"/>
      <c r="G12" s="29">
        <v>-3576176</v>
      </c>
      <c r="H12" s="50"/>
      <c r="I12" s="72">
        <v>-3285064</v>
      </c>
      <c r="J12" s="69"/>
      <c r="K12" s="73">
        <v>-3362883</v>
      </c>
      <c r="L12" s="71"/>
      <c r="M12" s="48">
        <v>-3128645</v>
      </c>
    </row>
    <row r="13" spans="1:13" ht="6" customHeight="1" x14ac:dyDescent="0.5">
      <c r="A13" s="66"/>
      <c r="C13" s="1"/>
      <c r="D13" s="2"/>
      <c r="E13" s="49"/>
      <c r="F13" s="2"/>
      <c r="G13" s="43"/>
      <c r="H13" s="67"/>
      <c r="I13" s="43"/>
      <c r="J13" s="67"/>
      <c r="K13" s="67"/>
      <c r="L13" s="43"/>
      <c r="M13" s="67"/>
    </row>
    <row r="14" spans="1:13" ht="20.45" customHeight="1" x14ac:dyDescent="0.5">
      <c r="A14" s="66" t="s">
        <v>66</v>
      </c>
      <c r="B14" s="2"/>
      <c r="C14" s="2"/>
      <c r="D14" s="2"/>
      <c r="E14" s="49"/>
      <c r="F14" s="2"/>
      <c r="G14" s="74">
        <f>SUM(G11:G13)</f>
        <v>785630</v>
      </c>
      <c r="H14" s="50"/>
      <c r="I14" s="74">
        <f>SUM(I11:I13)</f>
        <v>516700</v>
      </c>
      <c r="J14" s="50"/>
      <c r="K14" s="26">
        <f>SUM(K11:K13)</f>
        <v>652449</v>
      </c>
      <c r="L14" s="51"/>
      <c r="M14" s="26">
        <f>SUM(M11:M13)</f>
        <v>471752</v>
      </c>
    </row>
    <row r="15" spans="1:13" ht="20.45" customHeight="1" x14ac:dyDescent="0.5">
      <c r="A15" s="75" t="s">
        <v>67</v>
      </c>
      <c r="B15" s="2"/>
      <c r="C15" s="2"/>
      <c r="D15" s="2"/>
      <c r="E15" s="49"/>
      <c r="F15" s="2"/>
      <c r="G15" s="26">
        <v>3438</v>
      </c>
      <c r="H15" s="50"/>
      <c r="I15" s="76">
        <v>10584</v>
      </c>
      <c r="J15" s="69"/>
      <c r="K15" s="26">
        <v>7528</v>
      </c>
      <c r="L15" s="71"/>
      <c r="M15" s="76">
        <v>12988</v>
      </c>
    </row>
    <row r="16" spans="1:13" ht="20.45" customHeight="1" x14ac:dyDescent="0.5">
      <c r="A16" s="2" t="s">
        <v>174</v>
      </c>
      <c r="B16" s="2"/>
      <c r="C16" s="2"/>
      <c r="D16" s="2"/>
      <c r="E16" s="49"/>
      <c r="F16" s="2"/>
      <c r="G16" s="26"/>
      <c r="H16" s="50"/>
      <c r="I16" s="26"/>
      <c r="J16" s="50"/>
      <c r="K16" s="77"/>
      <c r="L16" s="51"/>
      <c r="M16" s="77"/>
    </row>
    <row r="17" spans="1:13" ht="20.45" customHeight="1" x14ac:dyDescent="0.5">
      <c r="A17" s="2" t="s">
        <v>68</v>
      </c>
      <c r="B17" s="2"/>
      <c r="C17" s="2"/>
      <c r="D17" s="2"/>
      <c r="E17" s="78"/>
      <c r="F17" s="2"/>
      <c r="G17" s="68">
        <v>-13957</v>
      </c>
      <c r="H17" s="50"/>
      <c r="I17" s="68">
        <v>16575</v>
      </c>
      <c r="J17" s="69"/>
      <c r="K17" s="70">
        <v>-13957</v>
      </c>
      <c r="L17" s="71"/>
      <c r="M17" s="34">
        <v>16575</v>
      </c>
    </row>
    <row r="18" spans="1:13" ht="20.45" customHeight="1" x14ac:dyDescent="0.5">
      <c r="A18" s="75" t="s">
        <v>167</v>
      </c>
      <c r="B18" s="2"/>
      <c r="C18" s="2"/>
      <c r="D18" s="2"/>
      <c r="E18" s="49"/>
      <c r="F18" s="2"/>
      <c r="G18" s="26">
        <v>-90922</v>
      </c>
      <c r="H18" s="50"/>
      <c r="I18" s="76">
        <v>-64618</v>
      </c>
      <c r="J18" s="69"/>
      <c r="K18" s="76">
        <v>-68010</v>
      </c>
      <c r="L18" s="71"/>
      <c r="M18" s="76">
        <v>-55183</v>
      </c>
    </row>
    <row r="19" spans="1:13" ht="20.45" customHeight="1" x14ac:dyDescent="0.5">
      <c r="A19" s="75" t="s">
        <v>69</v>
      </c>
      <c r="B19" s="2"/>
      <c r="C19" s="2"/>
      <c r="D19" s="2"/>
      <c r="E19" s="49"/>
      <c r="F19" s="2"/>
      <c r="G19" s="26">
        <v>-68586</v>
      </c>
      <c r="H19" s="50"/>
      <c r="I19" s="76">
        <v>-43382</v>
      </c>
      <c r="J19" s="69"/>
      <c r="K19" s="76">
        <v>-47197</v>
      </c>
      <c r="L19" s="71"/>
      <c r="M19" s="76">
        <v>-34963</v>
      </c>
    </row>
    <row r="20" spans="1:13" ht="20.45" customHeight="1" x14ac:dyDescent="0.5">
      <c r="A20" s="75" t="s">
        <v>166</v>
      </c>
      <c r="B20" s="2"/>
      <c r="C20" s="2"/>
      <c r="D20" s="2"/>
      <c r="E20" s="49"/>
      <c r="F20" s="2"/>
      <c r="G20" s="26">
        <v>-759</v>
      </c>
      <c r="H20" s="50"/>
      <c r="I20" s="76">
        <v>3360</v>
      </c>
      <c r="J20" s="69"/>
      <c r="K20" s="76">
        <v>-1679</v>
      </c>
      <c r="L20" s="71"/>
      <c r="M20" s="76">
        <v>0</v>
      </c>
    </row>
    <row r="21" spans="1:13" ht="20.45" customHeight="1" x14ac:dyDescent="0.5">
      <c r="A21" s="75" t="s">
        <v>170</v>
      </c>
      <c r="B21" s="2"/>
      <c r="C21" s="2"/>
      <c r="D21" s="2"/>
      <c r="E21" s="49"/>
      <c r="F21" s="2"/>
      <c r="G21" s="26">
        <v>41952</v>
      </c>
      <c r="H21" s="50"/>
      <c r="I21" s="76">
        <v>46318</v>
      </c>
      <c r="J21" s="69"/>
      <c r="K21" s="76">
        <v>38008</v>
      </c>
      <c r="L21" s="71"/>
      <c r="M21" s="76">
        <v>56492</v>
      </c>
    </row>
    <row r="22" spans="1:13" ht="20.45" customHeight="1" x14ac:dyDescent="0.5">
      <c r="A22" s="75" t="s">
        <v>171</v>
      </c>
      <c r="B22" s="2"/>
      <c r="C22" s="2"/>
      <c r="D22" s="2"/>
      <c r="E22" s="49"/>
      <c r="F22" s="2"/>
      <c r="G22" s="26">
        <v>-27431</v>
      </c>
      <c r="H22" s="50"/>
      <c r="I22" s="76">
        <v>37136</v>
      </c>
      <c r="J22" s="69"/>
      <c r="K22" s="76">
        <v>-27431</v>
      </c>
      <c r="L22" s="71"/>
      <c r="M22" s="76">
        <v>37136</v>
      </c>
    </row>
    <row r="23" spans="1:13" ht="20.45" customHeight="1" x14ac:dyDescent="0.5">
      <c r="A23" s="2" t="s">
        <v>70</v>
      </c>
      <c r="B23" s="2"/>
      <c r="C23" s="2"/>
      <c r="D23" s="2"/>
      <c r="E23" s="49"/>
      <c r="F23" s="2"/>
      <c r="G23" s="29">
        <v>-784</v>
      </c>
      <c r="H23" s="50"/>
      <c r="I23" s="79">
        <v>-1033</v>
      </c>
      <c r="J23" s="69"/>
      <c r="K23" s="80">
        <v>0</v>
      </c>
      <c r="L23" s="71"/>
      <c r="M23" s="80">
        <v>0</v>
      </c>
    </row>
    <row r="24" spans="1:13" ht="6" customHeight="1" x14ac:dyDescent="0.5">
      <c r="A24" s="66"/>
      <c r="C24" s="1"/>
      <c r="D24" s="2"/>
      <c r="E24" s="49"/>
      <c r="F24" s="2"/>
      <c r="G24" s="43"/>
      <c r="H24" s="67"/>
      <c r="I24" s="43"/>
      <c r="J24" s="67"/>
      <c r="K24" s="67"/>
      <c r="L24" s="43"/>
      <c r="M24" s="67"/>
    </row>
    <row r="25" spans="1:13" ht="20.45" customHeight="1" x14ac:dyDescent="0.5">
      <c r="A25" s="64" t="s">
        <v>71</v>
      </c>
      <c r="B25" s="2"/>
      <c r="C25" s="2"/>
      <c r="D25" s="2"/>
      <c r="E25" s="49"/>
      <c r="F25" s="2"/>
      <c r="G25" s="81">
        <f>SUM(G14:G23)</f>
        <v>628581</v>
      </c>
      <c r="H25" s="50"/>
      <c r="I25" s="81">
        <f>SUM(I14:I23)</f>
        <v>521640</v>
      </c>
      <c r="J25" s="50"/>
      <c r="K25" s="81">
        <f>SUM(K14:K23)</f>
        <v>539711</v>
      </c>
      <c r="L25" s="51"/>
      <c r="M25" s="81">
        <f>SUM(M14:M23)</f>
        <v>504797</v>
      </c>
    </row>
    <row r="26" spans="1:13" ht="20.45" customHeight="1" x14ac:dyDescent="0.5">
      <c r="A26" s="2" t="s">
        <v>72</v>
      </c>
      <c r="B26" s="2"/>
      <c r="C26" s="2"/>
      <c r="D26" s="2"/>
      <c r="E26" s="49"/>
      <c r="F26" s="2"/>
      <c r="G26" s="29">
        <v>-83883</v>
      </c>
      <c r="H26" s="50"/>
      <c r="I26" s="79">
        <v>-103256</v>
      </c>
      <c r="J26" s="69"/>
      <c r="K26" s="79">
        <v>-74305</v>
      </c>
      <c r="L26" s="71"/>
      <c r="M26" s="79">
        <v>-103074</v>
      </c>
    </row>
    <row r="27" spans="1:13" ht="6" customHeight="1" x14ac:dyDescent="0.5">
      <c r="A27" s="66"/>
      <c r="C27" s="1"/>
      <c r="D27" s="2"/>
      <c r="E27" s="49"/>
      <c r="F27" s="2"/>
      <c r="G27" s="43"/>
      <c r="H27" s="67"/>
      <c r="I27" s="43"/>
      <c r="J27" s="67"/>
      <c r="K27" s="67"/>
      <c r="L27" s="43"/>
      <c r="M27" s="67"/>
    </row>
    <row r="28" spans="1:13" ht="20.45" customHeight="1" x14ac:dyDescent="0.5">
      <c r="A28" s="64" t="s">
        <v>73</v>
      </c>
      <c r="B28" s="2"/>
      <c r="C28" s="2"/>
      <c r="D28" s="2"/>
      <c r="E28" s="49"/>
      <c r="F28" s="2"/>
      <c r="G28" s="67">
        <f>SUM(G25:G26)</f>
        <v>544698</v>
      </c>
      <c r="H28" s="50"/>
      <c r="I28" s="67">
        <f>SUM(I25:I26)</f>
        <v>418384</v>
      </c>
      <c r="J28" s="50"/>
      <c r="K28" s="67">
        <f>SUM(K25:K26)</f>
        <v>465406</v>
      </c>
      <c r="L28" s="51"/>
      <c r="M28" s="67">
        <f>SUM(M25:M26)</f>
        <v>401723</v>
      </c>
    </row>
    <row r="29" spans="1:13" ht="20.45" customHeight="1" x14ac:dyDescent="0.5">
      <c r="A29" s="75" t="s">
        <v>74</v>
      </c>
      <c r="B29" s="2"/>
      <c r="C29" s="2"/>
      <c r="D29" s="2"/>
      <c r="E29" s="49"/>
      <c r="F29" s="2"/>
      <c r="G29" s="43"/>
      <c r="H29" s="67"/>
      <c r="I29" s="43"/>
      <c r="J29" s="67"/>
      <c r="K29" s="82"/>
      <c r="L29" s="43"/>
      <c r="M29" s="82"/>
    </row>
    <row r="30" spans="1:13" ht="20.45" customHeight="1" x14ac:dyDescent="0.5">
      <c r="A30" s="75"/>
      <c r="B30" s="83" t="s">
        <v>89</v>
      </c>
      <c r="C30" s="1"/>
      <c r="D30" s="2"/>
      <c r="E30" s="49"/>
      <c r="F30" s="2"/>
      <c r="G30" s="81"/>
      <c r="H30" s="67"/>
      <c r="I30" s="81"/>
      <c r="J30" s="67"/>
      <c r="K30" s="67"/>
      <c r="L30" s="43"/>
      <c r="M30" s="67"/>
    </row>
    <row r="31" spans="1:13" ht="20.45" customHeight="1" x14ac:dyDescent="0.5">
      <c r="A31" s="75"/>
      <c r="B31" s="84"/>
      <c r="C31" s="85" t="s">
        <v>76</v>
      </c>
      <c r="D31" s="2"/>
      <c r="E31" s="49"/>
      <c r="F31" s="2"/>
      <c r="G31" s="81"/>
      <c r="H31" s="67"/>
      <c r="I31" s="81"/>
      <c r="J31" s="67"/>
      <c r="K31" s="67"/>
      <c r="L31" s="43"/>
      <c r="M31" s="67"/>
    </row>
    <row r="32" spans="1:13" ht="20.45" customHeight="1" x14ac:dyDescent="0.5">
      <c r="A32" s="75"/>
      <c r="B32" s="84"/>
      <c r="C32" s="1" t="s">
        <v>90</v>
      </c>
      <c r="D32" s="2"/>
      <c r="E32" s="49"/>
      <c r="F32" s="2"/>
      <c r="G32" s="81"/>
      <c r="H32" s="67"/>
      <c r="I32" s="81"/>
      <c r="J32" s="67"/>
      <c r="K32" s="67"/>
      <c r="L32" s="43"/>
      <c r="M32" s="67"/>
    </row>
    <row r="33" spans="1:13" ht="20.45" customHeight="1" x14ac:dyDescent="0.5">
      <c r="A33" s="75"/>
      <c r="B33" s="84"/>
      <c r="C33" s="1"/>
      <c r="D33" s="2" t="s">
        <v>91</v>
      </c>
      <c r="E33" s="49"/>
      <c r="F33" s="2"/>
      <c r="G33" s="67">
        <v>-31950</v>
      </c>
      <c r="H33" s="67"/>
      <c r="I33" s="81">
        <v>0</v>
      </c>
      <c r="J33" s="67"/>
      <c r="K33" s="67">
        <v>-31950</v>
      </c>
      <c r="L33" s="43"/>
      <c r="M33" s="67">
        <v>0</v>
      </c>
    </row>
    <row r="34" spans="1:13" ht="20.45" customHeight="1" x14ac:dyDescent="0.5">
      <c r="A34" s="75"/>
      <c r="C34" s="1" t="s">
        <v>92</v>
      </c>
      <c r="D34" s="2"/>
      <c r="E34" s="49"/>
      <c r="F34" s="2"/>
      <c r="G34" s="67"/>
      <c r="H34" s="67"/>
      <c r="I34" s="81"/>
      <c r="J34" s="67"/>
      <c r="K34" s="67"/>
      <c r="L34" s="43"/>
      <c r="M34" s="67"/>
    </row>
    <row r="35" spans="1:13" ht="20.45" customHeight="1" x14ac:dyDescent="0.5">
      <c r="A35" s="75"/>
      <c r="C35" s="1"/>
      <c r="D35" s="2" t="s">
        <v>93</v>
      </c>
      <c r="E35" s="49"/>
      <c r="F35" s="2"/>
      <c r="G35" s="86">
        <v>6390</v>
      </c>
      <c r="H35" s="67"/>
      <c r="I35" s="87">
        <v>0</v>
      </c>
      <c r="J35" s="67"/>
      <c r="K35" s="86">
        <v>6390</v>
      </c>
      <c r="L35" s="43"/>
      <c r="M35" s="86">
        <v>0</v>
      </c>
    </row>
    <row r="36" spans="1:13" ht="6" customHeight="1" x14ac:dyDescent="0.5">
      <c r="A36" s="66"/>
      <c r="C36" s="1"/>
      <c r="D36" s="2"/>
      <c r="E36" s="49"/>
      <c r="F36" s="2"/>
      <c r="G36" s="67"/>
      <c r="H36" s="67"/>
      <c r="I36" s="43"/>
      <c r="J36" s="67"/>
      <c r="K36" s="67"/>
      <c r="L36" s="43"/>
      <c r="M36" s="67"/>
    </row>
    <row r="37" spans="1:13" ht="20.45" customHeight="1" x14ac:dyDescent="0.5">
      <c r="A37" s="66"/>
      <c r="C37" s="1" t="s">
        <v>94</v>
      </c>
      <c r="D37" s="2"/>
      <c r="E37" s="49"/>
      <c r="F37" s="2"/>
      <c r="G37" s="67"/>
      <c r="H37" s="67"/>
      <c r="I37" s="43"/>
      <c r="J37" s="67"/>
      <c r="K37" s="67"/>
      <c r="L37" s="43"/>
      <c r="M37" s="67"/>
    </row>
    <row r="38" spans="1:13" ht="20.45" customHeight="1" x14ac:dyDescent="0.5">
      <c r="A38" s="66"/>
      <c r="C38" s="1"/>
      <c r="D38" s="2" t="s">
        <v>76</v>
      </c>
      <c r="E38" s="49"/>
      <c r="F38" s="2"/>
      <c r="G38" s="86">
        <f>SUM(G32:G35)</f>
        <v>-25560</v>
      </c>
      <c r="H38" s="67"/>
      <c r="I38" s="37">
        <f>SUM(I32:I35)</f>
        <v>0</v>
      </c>
      <c r="J38" s="67"/>
      <c r="K38" s="86">
        <f>SUM(K32:K35)</f>
        <v>-25560</v>
      </c>
      <c r="L38" s="43"/>
      <c r="M38" s="86">
        <f>SUM(M32:M35)</f>
        <v>0</v>
      </c>
    </row>
    <row r="39" spans="1:13" ht="6" customHeight="1" x14ac:dyDescent="0.5">
      <c r="A39" s="66"/>
      <c r="C39" s="1"/>
      <c r="D39" s="2"/>
      <c r="E39" s="49"/>
      <c r="F39" s="2"/>
      <c r="G39" s="43"/>
      <c r="H39" s="67"/>
      <c r="I39" s="43"/>
      <c r="J39" s="67"/>
      <c r="K39" s="67"/>
      <c r="L39" s="43"/>
      <c r="M39" s="67"/>
    </row>
    <row r="40" spans="1:13" ht="20.45" customHeight="1" x14ac:dyDescent="0.5">
      <c r="A40" s="75"/>
      <c r="B40" s="88" t="s">
        <v>75</v>
      </c>
      <c r="C40" s="88"/>
      <c r="D40" s="88"/>
      <c r="E40" s="49"/>
      <c r="F40" s="2"/>
      <c r="G40" s="43"/>
      <c r="H40" s="67"/>
      <c r="I40" s="43"/>
      <c r="J40" s="67"/>
      <c r="K40" s="82"/>
      <c r="L40" s="43"/>
      <c r="M40" s="82"/>
    </row>
    <row r="41" spans="1:13" ht="20.45" customHeight="1" x14ac:dyDescent="0.5">
      <c r="A41" s="75"/>
      <c r="B41" s="88"/>
      <c r="C41" s="88" t="s">
        <v>76</v>
      </c>
      <c r="D41" s="88"/>
      <c r="E41" s="49"/>
      <c r="F41" s="2"/>
      <c r="G41" s="43"/>
      <c r="H41" s="67"/>
      <c r="I41" s="43"/>
      <c r="J41" s="67"/>
      <c r="K41" s="82"/>
      <c r="L41" s="43"/>
      <c r="M41" s="82"/>
    </row>
    <row r="42" spans="1:13" ht="20.45" customHeight="1" x14ac:dyDescent="0.5">
      <c r="A42" s="75"/>
      <c r="C42" s="4" t="s">
        <v>77</v>
      </c>
      <c r="D42" s="2"/>
      <c r="E42" s="49"/>
      <c r="F42" s="2"/>
      <c r="G42" s="43"/>
      <c r="H42" s="67"/>
      <c r="I42" s="43"/>
      <c r="J42" s="67"/>
      <c r="K42" s="82"/>
      <c r="L42" s="43"/>
      <c r="M42" s="82"/>
    </row>
    <row r="43" spans="1:13" ht="20.45" customHeight="1" x14ac:dyDescent="0.5">
      <c r="A43" s="75"/>
      <c r="C43" s="1"/>
      <c r="D43" s="2" t="s">
        <v>78</v>
      </c>
      <c r="E43" s="49"/>
      <c r="F43" s="2"/>
      <c r="G43" s="87">
        <v>-21799</v>
      </c>
      <c r="H43" s="67"/>
      <c r="I43" s="87">
        <v>-43863</v>
      </c>
      <c r="J43" s="67"/>
      <c r="K43" s="86">
        <v>0</v>
      </c>
      <c r="L43" s="43"/>
      <c r="M43" s="86">
        <v>0</v>
      </c>
    </row>
    <row r="44" spans="1:13" ht="6" customHeight="1" x14ac:dyDescent="0.5">
      <c r="A44" s="75"/>
      <c r="C44" s="89"/>
      <c r="D44" s="2"/>
      <c r="E44" s="49"/>
      <c r="F44" s="2"/>
      <c r="G44" s="81"/>
      <c r="H44" s="67"/>
      <c r="I44" s="81"/>
      <c r="J44" s="67"/>
      <c r="K44" s="67"/>
      <c r="L44" s="43"/>
      <c r="M44" s="67"/>
    </row>
    <row r="45" spans="1:13" ht="20.45" customHeight="1" x14ac:dyDescent="0.5">
      <c r="A45" s="75"/>
      <c r="C45" s="2" t="s">
        <v>79</v>
      </c>
      <c r="D45" s="2"/>
      <c r="E45" s="49"/>
      <c r="F45" s="2"/>
      <c r="G45" s="81"/>
      <c r="H45" s="67"/>
      <c r="I45" s="81"/>
      <c r="J45" s="67"/>
      <c r="K45" s="67"/>
      <c r="L45" s="43"/>
      <c r="M45" s="67"/>
    </row>
    <row r="46" spans="1:13" ht="20.45" customHeight="1" x14ac:dyDescent="0.5">
      <c r="A46" s="75"/>
      <c r="D46" s="2" t="s">
        <v>76</v>
      </c>
      <c r="E46" s="49"/>
      <c r="F46" s="2"/>
      <c r="G46" s="87">
        <f>G43</f>
        <v>-21799</v>
      </c>
      <c r="H46" s="67"/>
      <c r="I46" s="87">
        <f>I43</f>
        <v>-43863</v>
      </c>
      <c r="J46" s="67"/>
      <c r="K46" s="86">
        <f>K43</f>
        <v>0</v>
      </c>
      <c r="L46" s="43"/>
      <c r="M46" s="86">
        <f>M43</f>
        <v>0</v>
      </c>
    </row>
    <row r="47" spans="1:13" ht="6" customHeight="1" x14ac:dyDescent="0.5">
      <c r="A47" s="75"/>
      <c r="C47" s="2"/>
      <c r="D47" s="2"/>
      <c r="E47" s="49"/>
      <c r="F47" s="2"/>
      <c r="G47" s="81"/>
      <c r="H47" s="67"/>
      <c r="I47" s="81"/>
      <c r="J47" s="67"/>
      <c r="K47" s="67"/>
      <c r="L47" s="43"/>
      <c r="M47" s="67"/>
    </row>
    <row r="48" spans="1:13" ht="20.45" customHeight="1" x14ac:dyDescent="0.5">
      <c r="A48" s="66"/>
      <c r="B48" s="84" t="s">
        <v>80</v>
      </c>
      <c r="C48" s="1"/>
      <c r="D48" s="2"/>
      <c r="E48" s="49"/>
      <c r="F48" s="2"/>
      <c r="G48" s="43"/>
      <c r="H48" s="67"/>
      <c r="I48" s="43"/>
      <c r="J48" s="67"/>
      <c r="K48" s="67"/>
      <c r="L48" s="43"/>
      <c r="M48" s="67"/>
    </row>
    <row r="49" spans="1:13" ht="20.45" customHeight="1" x14ac:dyDescent="0.5">
      <c r="A49" s="66"/>
      <c r="C49" s="66" t="s">
        <v>81</v>
      </c>
      <c r="D49" s="2"/>
      <c r="E49" s="49"/>
      <c r="F49" s="2"/>
      <c r="G49" s="37">
        <f>G46+G38</f>
        <v>-47359</v>
      </c>
      <c r="H49" s="67"/>
      <c r="I49" s="37">
        <f>I46+I38</f>
        <v>-43863</v>
      </c>
      <c r="J49" s="67"/>
      <c r="K49" s="37">
        <f>K46+K38</f>
        <v>-25560</v>
      </c>
      <c r="L49" s="43"/>
      <c r="M49" s="37">
        <f>M46+M38</f>
        <v>0</v>
      </c>
    </row>
    <row r="50" spans="1:13" ht="6" customHeight="1" x14ac:dyDescent="0.5">
      <c r="A50" s="66"/>
      <c r="C50" s="1"/>
      <c r="D50" s="2"/>
      <c r="E50" s="49"/>
      <c r="F50" s="2"/>
      <c r="G50" s="43"/>
      <c r="H50" s="67"/>
      <c r="I50" s="43"/>
      <c r="J50" s="67"/>
      <c r="K50" s="67"/>
      <c r="L50" s="43"/>
      <c r="M50" s="67"/>
    </row>
    <row r="51" spans="1:13" ht="20.45" customHeight="1" thickBot="1" x14ac:dyDescent="0.55000000000000004">
      <c r="A51" s="66" t="s">
        <v>82</v>
      </c>
      <c r="B51" s="2"/>
      <c r="C51" s="2"/>
      <c r="D51" s="2"/>
      <c r="E51" s="49"/>
      <c r="F51" s="2"/>
      <c r="G51" s="90">
        <f>G28+G49</f>
        <v>497339</v>
      </c>
      <c r="H51" s="50"/>
      <c r="I51" s="90">
        <f>I28+I49</f>
        <v>374521</v>
      </c>
      <c r="J51" s="50"/>
      <c r="K51" s="90">
        <f>K28+K49</f>
        <v>439846</v>
      </c>
      <c r="L51" s="51"/>
      <c r="M51" s="90">
        <f>M28+M49</f>
        <v>401723</v>
      </c>
    </row>
    <row r="52" spans="1:13" ht="20.25" customHeight="1" thickTop="1" x14ac:dyDescent="0.5">
      <c r="A52" s="66"/>
      <c r="B52" s="2"/>
      <c r="C52" s="2"/>
      <c r="D52" s="2"/>
      <c r="E52" s="49"/>
      <c r="F52" s="2"/>
      <c r="G52" s="50"/>
      <c r="H52" s="50"/>
      <c r="I52" s="50"/>
      <c r="J52" s="50"/>
      <c r="K52" s="50"/>
      <c r="L52" s="51"/>
      <c r="M52" s="50"/>
    </row>
    <row r="53" spans="1:13" ht="21.75" customHeight="1" x14ac:dyDescent="0.5">
      <c r="A53" s="40" t="str">
        <f>+'2-3'!A49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37"/>
      <c r="M53" s="37"/>
    </row>
    <row r="54" spans="1:13" ht="21.75" customHeight="1" x14ac:dyDescent="0.5">
      <c r="A54" s="64" t="str">
        <f>A1</f>
        <v>บริษัท ยูนิวานิชน้ำมันปาล์ม จำกัด (มหาชน)</v>
      </c>
      <c r="B54" s="84"/>
      <c r="C54" s="91"/>
      <c r="D54" s="64"/>
      <c r="E54" s="63"/>
      <c r="F54" s="2"/>
      <c r="G54" s="43"/>
      <c r="H54" s="67"/>
      <c r="I54" s="43"/>
      <c r="J54" s="67"/>
      <c r="K54" s="43"/>
      <c r="L54" s="43"/>
      <c r="M54" s="43"/>
    </row>
    <row r="55" spans="1:13" ht="21.75" customHeight="1" x14ac:dyDescent="0.5">
      <c r="A55" s="64" t="s">
        <v>189</v>
      </c>
      <c r="B55" s="84"/>
      <c r="C55" s="91"/>
      <c r="D55" s="64"/>
      <c r="E55" s="63"/>
      <c r="F55" s="2"/>
      <c r="G55" s="43"/>
      <c r="H55" s="67"/>
      <c r="I55" s="43"/>
      <c r="J55" s="67"/>
      <c r="K55" s="43"/>
      <c r="L55" s="43"/>
      <c r="M55" s="43"/>
    </row>
    <row r="56" spans="1:13" ht="21.75" customHeight="1" x14ac:dyDescent="0.5">
      <c r="A56" s="92" t="str">
        <f>A3</f>
        <v>สำหรับรอบระยะเวลาสามเดือนสิ้นสุดวันที่ 30 กันยายน พ.ศ. 2568</v>
      </c>
      <c r="B56" s="93"/>
      <c r="C56" s="94"/>
      <c r="D56" s="92"/>
      <c r="E56" s="95"/>
      <c r="F56" s="54"/>
      <c r="G56" s="37"/>
      <c r="H56" s="86"/>
      <c r="I56" s="37"/>
      <c r="J56" s="86"/>
      <c r="K56" s="37"/>
      <c r="L56" s="37"/>
      <c r="M56" s="37"/>
    </row>
    <row r="57" spans="1:13" ht="21.75" customHeight="1" x14ac:dyDescent="0.5">
      <c r="A57" s="75"/>
      <c r="C57" s="1"/>
      <c r="D57" s="2"/>
      <c r="E57" s="49"/>
      <c r="F57" s="2"/>
      <c r="G57" s="43"/>
      <c r="H57" s="67"/>
      <c r="I57" s="43"/>
      <c r="J57" s="67"/>
      <c r="K57" s="43"/>
      <c r="L57" s="43"/>
      <c r="M57" s="43"/>
    </row>
    <row r="58" spans="1:13" ht="21.75" customHeight="1" x14ac:dyDescent="0.5">
      <c r="A58" s="2"/>
      <c r="B58" s="2"/>
      <c r="C58" s="2"/>
      <c r="D58" s="2"/>
      <c r="E58" s="49"/>
      <c r="F58" s="2"/>
      <c r="G58" s="147" t="s">
        <v>2</v>
      </c>
      <c r="H58" s="147"/>
      <c r="I58" s="147"/>
      <c r="J58" s="59"/>
      <c r="K58" s="147" t="s">
        <v>3</v>
      </c>
      <c r="L58" s="147"/>
      <c r="M58" s="147"/>
    </row>
    <row r="59" spans="1:13" ht="21.75" customHeight="1" x14ac:dyDescent="0.5">
      <c r="A59" s="2"/>
      <c r="B59" s="2"/>
      <c r="C59" s="2"/>
      <c r="D59" s="2"/>
      <c r="E59" s="49"/>
      <c r="F59" s="2"/>
      <c r="G59" s="61" t="s">
        <v>4</v>
      </c>
      <c r="H59" s="61"/>
      <c r="I59" s="61" t="s">
        <v>4</v>
      </c>
      <c r="J59" s="61"/>
      <c r="K59" s="61" t="s">
        <v>4</v>
      </c>
      <c r="L59" s="61"/>
      <c r="M59" s="61" t="s">
        <v>4</v>
      </c>
    </row>
    <row r="60" spans="1:13" ht="21.75" customHeight="1" x14ac:dyDescent="0.5">
      <c r="A60" s="2"/>
      <c r="B60" s="2"/>
      <c r="C60" s="2"/>
      <c r="D60" s="2"/>
      <c r="E60" s="49"/>
      <c r="F60" s="2"/>
      <c r="G60" s="11" t="s">
        <v>179</v>
      </c>
      <c r="H60" s="62"/>
      <c r="I60" s="11" t="s">
        <v>179</v>
      </c>
      <c r="J60" s="62"/>
      <c r="K60" s="11" t="s">
        <v>179</v>
      </c>
      <c r="L60" s="62"/>
      <c r="M60" s="11" t="s">
        <v>179</v>
      </c>
    </row>
    <row r="61" spans="1:13" ht="21.75" customHeight="1" x14ac:dyDescent="0.5">
      <c r="A61" s="2"/>
      <c r="B61" s="2"/>
      <c r="C61" s="2"/>
      <c r="D61" s="2"/>
      <c r="E61" s="63"/>
      <c r="F61" s="64"/>
      <c r="G61" s="62" t="s">
        <v>161</v>
      </c>
      <c r="H61" s="62"/>
      <c r="I61" s="62" t="s">
        <v>7</v>
      </c>
      <c r="J61" s="62"/>
      <c r="K61" s="62" t="s">
        <v>161</v>
      </c>
      <c r="L61" s="62"/>
      <c r="M61" s="62" t="s">
        <v>7</v>
      </c>
    </row>
    <row r="62" spans="1:13" ht="21.75" customHeight="1" x14ac:dyDescent="0.5">
      <c r="A62" s="2"/>
      <c r="B62" s="2"/>
      <c r="C62" s="2"/>
      <c r="D62" s="2"/>
      <c r="E62" s="63"/>
      <c r="F62" s="64"/>
      <c r="G62" s="65" t="s">
        <v>9</v>
      </c>
      <c r="H62" s="62"/>
      <c r="I62" s="65" t="s">
        <v>9</v>
      </c>
      <c r="J62" s="62"/>
      <c r="K62" s="65" t="s">
        <v>9</v>
      </c>
      <c r="L62" s="62"/>
      <c r="M62" s="65" t="s">
        <v>9</v>
      </c>
    </row>
    <row r="63" spans="1:13" ht="21.75" customHeight="1" x14ac:dyDescent="0.5">
      <c r="A63" s="75"/>
      <c r="C63" s="1"/>
      <c r="D63" s="2"/>
      <c r="E63" s="49"/>
      <c r="F63" s="2"/>
      <c r="G63" s="43"/>
      <c r="H63" s="67"/>
      <c r="I63" s="43"/>
      <c r="J63" s="67"/>
      <c r="K63" s="43"/>
      <c r="L63" s="43"/>
      <c r="M63" s="43"/>
    </row>
    <row r="64" spans="1:13" ht="21.75" customHeight="1" x14ac:dyDescent="0.5">
      <c r="A64" s="84" t="s">
        <v>83</v>
      </c>
      <c r="B64" s="2"/>
      <c r="C64" s="2"/>
      <c r="D64" s="2"/>
      <c r="E64" s="49"/>
      <c r="F64" s="2"/>
      <c r="G64" s="50"/>
      <c r="H64" s="50"/>
      <c r="I64" s="50"/>
      <c r="J64" s="50"/>
      <c r="K64" s="50"/>
      <c r="L64" s="51"/>
      <c r="M64" s="50"/>
    </row>
    <row r="65" spans="1:13" ht="21.75" customHeight="1" x14ac:dyDescent="0.5">
      <c r="A65" s="2"/>
      <c r="B65" s="2" t="s">
        <v>84</v>
      </c>
      <c r="C65" s="2"/>
      <c r="D65" s="2"/>
      <c r="E65" s="49"/>
      <c r="F65" s="2"/>
      <c r="G65" s="26">
        <v>503735</v>
      </c>
      <c r="H65" s="50"/>
      <c r="I65" s="68">
        <v>409107</v>
      </c>
      <c r="J65" s="34"/>
      <c r="K65" s="68">
        <v>465406</v>
      </c>
      <c r="L65" s="76"/>
      <c r="M65" s="76">
        <v>401723</v>
      </c>
    </row>
    <row r="66" spans="1:13" ht="21.75" customHeight="1" x14ac:dyDescent="0.5">
      <c r="A66" s="2"/>
      <c r="B66" s="52" t="s">
        <v>85</v>
      </c>
      <c r="C66" s="2"/>
      <c r="D66" s="2"/>
      <c r="E66" s="49"/>
      <c r="F66" s="2"/>
      <c r="G66" s="86">
        <v>40963</v>
      </c>
      <c r="H66" s="67"/>
      <c r="I66" s="96">
        <v>9277</v>
      </c>
      <c r="J66" s="34"/>
      <c r="K66" s="29">
        <v>0</v>
      </c>
      <c r="L66" s="76"/>
      <c r="M66" s="79">
        <v>0</v>
      </c>
    </row>
    <row r="67" spans="1:13" ht="6" customHeight="1" x14ac:dyDescent="0.5">
      <c r="A67" s="2"/>
      <c r="B67" s="2"/>
      <c r="C67" s="2"/>
      <c r="D67" s="2"/>
      <c r="E67" s="49"/>
      <c r="F67" s="2"/>
      <c r="G67" s="50"/>
      <c r="H67" s="50"/>
      <c r="I67" s="50"/>
      <c r="J67" s="50"/>
      <c r="K67" s="50"/>
      <c r="L67" s="51"/>
      <c r="M67" s="50"/>
    </row>
    <row r="68" spans="1:13" ht="21.75" customHeight="1" thickBot="1" x14ac:dyDescent="0.55000000000000004">
      <c r="A68" s="2"/>
      <c r="B68" s="2"/>
      <c r="C68" s="2"/>
      <c r="D68" s="2"/>
      <c r="E68" s="49"/>
      <c r="F68" s="2"/>
      <c r="G68" s="90">
        <f>G28</f>
        <v>544698</v>
      </c>
      <c r="H68" s="50"/>
      <c r="I68" s="90">
        <f>SUM(I65:I67)</f>
        <v>418384</v>
      </c>
      <c r="J68" s="50"/>
      <c r="K68" s="90">
        <f>SUM(K65:K67)</f>
        <v>465406</v>
      </c>
      <c r="L68" s="51"/>
      <c r="M68" s="90">
        <f>SUM(M65:M67)</f>
        <v>401723</v>
      </c>
    </row>
    <row r="69" spans="1:13" ht="21.75" customHeight="1" thickTop="1" x14ac:dyDescent="0.5">
      <c r="A69" s="2"/>
      <c r="B69" s="2"/>
      <c r="C69" s="2"/>
      <c r="D69" s="2"/>
      <c r="E69" s="49"/>
      <c r="F69" s="2"/>
      <c r="G69" s="50"/>
      <c r="H69" s="50"/>
      <c r="I69" s="50"/>
      <c r="J69" s="50"/>
      <c r="K69" s="50"/>
      <c r="L69" s="51"/>
      <c r="M69" s="50"/>
    </row>
    <row r="70" spans="1:13" ht="21.75" customHeight="1" x14ac:dyDescent="0.5">
      <c r="A70" s="84" t="s">
        <v>86</v>
      </c>
      <c r="B70" s="2"/>
      <c r="C70" s="2"/>
      <c r="D70" s="2"/>
      <c r="E70" s="49"/>
      <c r="F70" s="2"/>
      <c r="G70" s="50"/>
      <c r="H70" s="50"/>
      <c r="I70" s="50"/>
      <c r="J70" s="50"/>
      <c r="K70" s="50"/>
      <c r="L70" s="51"/>
      <c r="M70" s="50"/>
    </row>
    <row r="71" spans="1:13" ht="21.75" customHeight="1" x14ac:dyDescent="0.5">
      <c r="A71" s="2"/>
      <c r="B71" s="2" t="s">
        <v>84</v>
      </c>
      <c r="C71" s="2"/>
      <c r="D71" s="2"/>
      <c r="E71" s="49"/>
      <c r="F71" s="2"/>
      <c r="G71" s="26">
        <v>467468</v>
      </c>
      <c r="H71" s="50"/>
      <c r="I71" s="68">
        <v>389052</v>
      </c>
      <c r="J71" s="34"/>
      <c r="K71" s="68">
        <v>439846</v>
      </c>
      <c r="L71" s="76"/>
      <c r="M71" s="76">
        <v>401723</v>
      </c>
    </row>
    <row r="72" spans="1:13" ht="21.75" customHeight="1" x14ac:dyDescent="0.5">
      <c r="A72" s="2"/>
      <c r="B72" s="52" t="s">
        <v>85</v>
      </c>
      <c r="C72" s="2"/>
      <c r="D72" s="2"/>
      <c r="E72" s="49"/>
      <c r="F72" s="2"/>
      <c r="G72" s="86">
        <v>29871</v>
      </c>
      <c r="H72" s="67"/>
      <c r="I72" s="96">
        <v>-14531</v>
      </c>
      <c r="J72" s="34"/>
      <c r="K72" s="29">
        <v>0</v>
      </c>
      <c r="L72" s="76"/>
      <c r="M72" s="79">
        <v>0</v>
      </c>
    </row>
    <row r="73" spans="1:13" ht="6" customHeight="1" x14ac:dyDescent="0.5">
      <c r="A73" s="2"/>
      <c r="B73" s="2"/>
      <c r="C73" s="2"/>
      <c r="D73" s="2"/>
      <c r="E73" s="49"/>
      <c r="F73" s="2"/>
      <c r="G73" s="50"/>
      <c r="H73" s="50"/>
      <c r="I73" s="50"/>
      <c r="J73" s="50"/>
      <c r="K73" s="50"/>
      <c r="L73" s="51"/>
      <c r="M73" s="50"/>
    </row>
    <row r="74" spans="1:13" ht="21.75" customHeight="1" thickBot="1" x14ac:dyDescent="0.55000000000000004">
      <c r="A74" s="2"/>
      <c r="B74" s="2"/>
      <c r="C74" s="2"/>
      <c r="D74" s="2"/>
      <c r="E74" s="49"/>
      <c r="F74" s="2"/>
      <c r="G74" s="90">
        <f>G51</f>
        <v>497339</v>
      </c>
      <c r="H74" s="50"/>
      <c r="I74" s="90">
        <f>SUM(I71:I73)</f>
        <v>374521</v>
      </c>
      <c r="J74" s="50"/>
      <c r="K74" s="90">
        <f>SUM(K71:K73)</f>
        <v>439846</v>
      </c>
      <c r="L74" s="51"/>
      <c r="M74" s="90">
        <f>SUM(M71:M73)</f>
        <v>401723</v>
      </c>
    </row>
    <row r="75" spans="1:13" ht="21.75" customHeight="1" thickTop="1" x14ac:dyDescent="0.5">
      <c r="A75" s="2"/>
      <c r="B75" s="2"/>
      <c r="C75" s="2"/>
      <c r="D75" s="2"/>
      <c r="E75" s="49"/>
      <c r="F75" s="2"/>
      <c r="G75" s="50"/>
      <c r="H75" s="50"/>
      <c r="I75" s="50"/>
      <c r="J75" s="50"/>
      <c r="K75" s="50"/>
      <c r="L75" s="51"/>
      <c r="M75" s="50"/>
    </row>
    <row r="76" spans="1:13" ht="21.75" customHeight="1" x14ac:dyDescent="0.5">
      <c r="A76" s="64" t="s">
        <v>87</v>
      </c>
      <c r="B76" s="64"/>
      <c r="C76" s="2"/>
      <c r="D76" s="2"/>
      <c r="E76" s="49"/>
      <c r="F76" s="2"/>
      <c r="G76" s="50"/>
      <c r="H76" s="50"/>
      <c r="I76" s="50"/>
      <c r="J76" s="50"/>
      <c r="K76" s="50"/>
      <c r="L76" s="51"/>
      <c r="M76" s="50"/>
    </row>
    <row r="77" spans="1:13" ht="6" customHeight="1" x14ac:dyDescent="0.5">
      <c r="A77" s="2"/>
      <c r="B77" s="2"/>
      <c r="C77" s="2"/>
      <c r="D77" s="2"/>
      <c r="E77" s="49"/>
      <c r="F77" s="2"/>
      <c r="G77" s="50"/>
      <c r="H77" s="50"/>
      <c r="I77" s="50"/>
      <c r="J77" s="50"/>
      <c r="K77" s="50"/>
      <c r="L77" s="51"/>
      <c r="M77" s="50"/>
    </row>
    <row r="78" spans="1:13" ht="21.75" customHeight="1" thickBot="1" x14ac:dyDescent="0.55000000000000004">
      <c r="A78" s="2" t="s">
        <v>88</v>
      </c>
      <c r="B78" s="2"/>
      <c r="C78" s="2"/>
      <c r="D78" s="2"/>
      <c r="E78" s="49"/>
      <c r="F78" s="2"/>
      <c r="G78" s="97">
        <f>G65/940000</f>
        <v>0.53588829787234038</v>
      </c>
      <c r="H78" s="50"/>
      <c r="I78" s="97">
        <f>I65/940000</f>
        <v>0.43522021276595746</v>
      </c>
      <c r="J78" s="98"/>
      <c r="K78" s="97">
        <f>K65/940000</f>
        <v>0.4951127659574468</v>
      </c>
      <c r="L78" s="99"/>
      <c r="M78" s="97">
        <f>M65/940000</f>
        <v>0.42736489361702129</v>
      </c>
    </row>
    <row r="79" spans="1:13" ht="21.75" customHeight="1" thickTop="1" x14ac:dyDescent="0.5">
      <c r="A79" s="2"/>
      <c r="B79" s="2"/>
      <c r="C79" s="2"/>
      <c r="D79" s="2"/>
      <c r="E79" s="49"/>
      <c r="F79" s="2"/>
      <c r="G79" s="50"/>
      <c r="H79" s="50"/>
      <c r="I79" s="50"/>
      <c r="J79" s="77"/>
      <c r="K79" s="26"/>
      <c r="L79" s="26"/>
      <c r="M79" s="26"/>
    </row>
    <row r="80" spans="1:13" ht="21.75" customHeight="1" x14ac:dyDescent="0.5">
      <c r="A80" s="2"/>
      <c r="B80" s="2"/>
      <c r="C80" s="2"/>
      <c r="D80" s="2"/>
      <c r="E80" s="49"/>
      <c r="F80" s="2"/>
      <c r="G80" s="50"/>
      <c r="H80" s="50"/>
      <c r="I80" s="50"/>
      <c r="J80" s="77"/>
      <c r="K80" s="26"/>
      <c r="L80" s="26"/>
      <c r="M80" s="26"/>
    </row>
    <row r="81" spans="1:13" ht="21.75" customHeight="1" x14ac:dyDescent="0.5">
      <c r="A81" s="2"/>
      <c r="B81" s="2"/>
      <c r="C81" s="2"/>
      <c r="D81" s="2"/>
      <c r="E81" s="49"/>
      <c r="F81" s="2"/>
      <c r="G81" s="50"/>
      <c r="H81" s="50"/>
      <c r="I81" s="50"/>
      <c r="J81" s="77"/>
      <c r="K81" s="26"/>
      <c r="L81" s="26"/>
      <c r="M81" s="26"/>
    </row>
    <row r="82" spans="1:13" ht="21.75" customHeight="1" x14ac:dyDescent="0.5">
      <c r="A82" s="2"/>
      <c r="B82" s="2"/>
      <c r="C82" s="2"/>
      <c r="D82" s="2"/>
      <c r="E82" s="49"/>
      <c r="F82" s="2"/>
      <c r="G82" s="50"/>
      <c r="H82" s="50"/>
      <c r="I82" s="50"/>
      <c r="J82" s="77"/>
      <c r="K82" s="26"/>
      <c r="L82" s="26"/>
      <c r="M82" s="26"/>
    </row>
    <row r="83" spans="1:13" ht="21.75" customHeight="1" x14ac:dyDescent="0.5">
      <c r="A83" s="2"/>
      <c r="B83" s="2"/>
      <c r="C83" s="2"/>
      <c r="D83" s="2"/>
      <c r="E83" s="49"/>
      <c r="F83" s="2"/>
      <c r="G83" s="50"/>
      <c r="H83" s="50"/>
      <c r="I83" s="50"/>
      <c r="J83" s="77"/>
      <c r="K83" s="26"/>
      <c r="L83" s="26"/>
      <c r="M83" s="26"/>
    </row>
    <row r="84" spans="1:13" ht="21.75" customHeight="1" x14ac:dyDescent="0.5">
      <c r="A84" s="2"/>
      <c r="B84" s="2"/>
      <c r="C84" s="2"/>
      <c r="D84" s="2"/>
      <c r="E84" s="49"/>
      <c r="F84" s="2"/>
      <c r="G84" s="50"/>
      <c r="H84" s="50"/>
      <c r="I84" s="50"/>
      <c r="J84" s="77"/>
      <c r="K84" s="26"/>
      <c r="L84" s="26"/>
      <c r="M84" s="26"/>
    </row>
    <row r="85" spans="1:13" ht="21.75" customHeight="1" x14ac:dyDescent="0.5">
      <c r="A85" s="2"/>
      <c r="B85" s="2"/>
      <c r="C85" s="2"/>
      <c r="D85" s="2"/>
      <c r="E85" s="49"/>
      <c r="F85" s="2"/>
      <c r="G85" s="50"/>
      <c r="H85" s="50"/>
      <c r="I85" s="50"/>
      <c r="J85" s="77"/>
      <c r="K85" s="26"/>
      <c r="L85" s="26"/>
      <c r="M85" s="26"/>
    </row>
    <row r="86" spans="1:13" ht="21.75" customHeight="1" x14ac:dyDescent="0.5">
      <c r="A86" s="2"/>
      <c r="B86" s="2"/>
      <c r="C86" s="2"/>
      <c r="D86" s="2"/>
      <c r="E86" s="49"/>
      <c r="F86" s="2"/>
      <c r="G86" s="50"/>
      <c r="H86" s="50"/>
      <c r="I86" s="50"/>
      <c r="J86" s="77"/>
      <c r="K86" s="26"/>
      <c r="L86" s="26"/>
      <c r="M86" s="26"/>
    </row>
    <row r="87" spans="1:13" ht="21.75" customHeight="1" x14ac:dyDescent="0.5">
      <c r="A87" s="2"/>
      <c r="B87" s="2"/>
      <c r="C87" s="2"/>
      <c r="D87" s="2"/>
      <c r="E87" s="49"/>
      <c r="F87" s="2"/>
      <c r="G87" s="50"/>
      <c r="H87" s="50"/>
      <c r="I87" s="50"/>
      <c r="J87" s="77"/>
      <c r="K87" s="26"/>
      <c r="L87" s="26"/>
      <c r="M87" s="26"/>
    </row>
    <row r="88" spans="1:13" ht="21.75" customHeight="1" x14ac:dyDescent="0.5">
      <c r="A88" s="2"/>
      <c r="B88" s="2"/>
      <c r="C88" s="2"/>
      <c r="D88" s="2"/>
      <c r="E88" s="49"/>
      <c r="F88" s="2"/>
      <c r="G88" s="50"/>
      <c r="H88" s="50"/>
      <c r="I88" s="50"/>
      <c r="J88" s="77"/>
      <c r="K88" s="26"/>
      <c r="L88" s="26"/>
      <c r="M88" s="26"/>
    </row>
    <row r="89" spans="1:13" ht="21.75" customHeight="1" x14ac:dyDescent="0.5">
      <c r="A89" s="2"/>
      <c r="B89" s="2"/>
      <c r="C89" s="2"/>
      <c r="D89" s="2"/>
      <c r="E89" s="49"/>
      <c r="F89" s="2"/>
      <c r="G89" s="50"/>
      <c r="H89" s="50"/>
      <c r="I89" s="50"/>
      <c r="J89" s="77"/>
      <c r="K89" s="26"/>
      <c r="L89" s="26"/>
      <c r="M89" s="26"/>
    </row>
    <row r="90" spans="1:13" ht="21.75" customHeight="1" x14ac:dyDescent="0.5">
      <c r="A90" s="2"/>
      <c r="B90" s="2"/>
      <c r="C90" s="2"/>
      <c r="D90" s="2"/>
      <c r="E90" s="49"/>
      <c r="F90" s="2"/>
      <c r="G90" s="50"/>
      <c r="H90" s="50"/>
      <c r="I90" s="50"/>
      <c r="J90" s="77"/>
      <c r="K90" s="26"/>
      <c r="L90" s="26"/>
      <c r="M90" s="26"/>
    </row>
    <row r="91" spans="1:13" ht="21.75" customHeight="1" x14ac:dyDescent="0.5">
      <c r="A91" s="2"/>
      <c r="B91" s="2"/>
      <c r="C91" s="2"/>
      <c r="D91" s="2"/>
      <c r="E91" s="49"/>
      <c r="F91" s="2"/>
      <c r="G91" s="50"/>
      <c r="H91" s="50"/>
      <c r="I91" s="50"/>
      <c r="J91" s="77"/>
      <c r="K91" s="26"/>
      <c r="L91" s="26"/>
      <c r="M91" s="26"/>
    </row>
    <row r="92" spans="1:13" ht="21.75" customHeight="1" x14ac:dyDescent="0.5">
      <c r="A92" s="2"/>
      <c r="B92" s="2"/>
      <c r="C92" s="2"/>
      <c r="D92" s="2"/>
      <c r="E92" s="49"/>
      <c r="F92" s="2"/>
      <c r="G92" s="50"/>
      <c r="H92" s="50"/>
      <c r="I92" s="50"/>
      <c r="J92" s="77"/>
      <c r="K92" s="26"/>
      <c r="L92" s="26"/>
      <c r="M92" s="26"/>
    </row>
    <row r="93" spans="1:13" ht="21.75" customHeight="1" x14ac:dyDescent="0.5">
      <c r="A93" s="2"/>
      <c r="B93" s="2"/>
      <c r="C93" s="2"/>
      <c r="D93" s="2"/>
      <c r="E93" s="49"/>
      <c r="F93" s="2"/>
      <c r="G93" s="50"/>
      <c r="H93" s="50"/>
      <c r="I93" s="50"/>
      <c r="J93" s="77"/>
      <c r="K93" s="26"/>
      <c r="L93" s="26"/>
      <c r="M93" s="26"/>
    </row>
    <row r="94" spans="1:13" ht="21.75" customHeight="1" x14ac:dyDescent="0.5">
      <c r="A94" s="2"/>
      <c r="B94" s="2"/>
      <c r="C94" s="2"/>
      <c r="D94" s="2"/>
      <c r="E94" s="49"/>
      <c r="F94" s="2"/>
      <c r="G94" s="50"/>
      <c r="H94" s="50"/>
      <c r="I94" s="50"/>
      <c r="J94" s="77"/>
      <c r="K94" s="26"/>
      <c r="L94" s="26"/>
      <c r="M94" s="26"/>
    </row>
    <row r="95" spans="1:13" ht="21.75" customHeight="1" x14ac:dyDescent="0.5">
      <c r="A95" s="2"/>
      <c r="B95" s="2"/>
      <c r="C95" s="2"/>
      <c r="D95" s="2"/>
      <c r="E95" s="49"/>
      <c r="F95" s="2"/>
      <c r="G95" s="50"/>
      <c r="H95" s="50"/>
      <c r="I95" s="50"/>
      <c r="J95" s="77"/>
      <c r="K95" s="26"/>
      <c r="L95" s="26"/>
      <c r="M95" s="26"/>
    </row>
    <row r="96" spans="1:13" ht="20.25" customHeight="1" x14ac:dyDescent="0.5">
      <c r="A96" s="2"/>
      <c r="B96" s="2"/>
      <c r="C96" s="2"/>
      <c r="D96" s="2"/>
      <c r="E96" s="49"/>
      <c r="F96" s="2"/>
      <c r="G96" s="50"/>
      <c r="H96" s="50"/>
      <c r="I96" s="50"/>
      <c r="J96" s="77"/>
      <c r="K96" s="26"/>
      <c r="L96" s="26"/>
      <c r="M96" s="26"/>
    </row>
    <row r="97" spans="1:13" ht="25.5" customHeight="1" x14ac:dyDescent="0.5">
      <c r="A97" s="2"/>
      <c r="B97" s="2"/>
      <c r="C97" s="2"/>
      <c r="D97" s="2"/>
      <c r="E97" s="49"/>
      <c r="F97" s="2"/>
      <c r="G97" s="50"/>
      <c r="H97" s="50"/>
      <c r="I97" s="50"/>
      <c r="J97" s="77"/>
      <c r="K97" s="26"/>
      <c r="L97" s="26"/>
      <c r="M97" s="26"/>
    </row>
    <row r="98" spans="1:13" ht="21" customHeight="1" x14ac:dyDescent="0.5">
      <c r="A98" s="2"/>
      <c r="B98" s="2"/>
      <c r="C98" s="2"/>
      <c r="D98" s="2"/>
      <c r="E98" s="49"/>
      <c r="F98" s="2"/>
      <c r="G98" s="50"/>
      <c r="H98" s="50"/>
      <c r="I98" s="50"/>
      <c r="J98" s="77"/>
      <c r="K98" s="26"/>
      <c r="L98" s="26"/>
      <c r="M98" s="26"/>
    </row>
    <row r="99" spans="1:13" ht="21.75" customHeight="1" x14ac:dyDescent="0.5">
      <c r="A99" s="100" t="str">
        <f>A53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1"/>
      <c r="M99" s="101"/>
    </row>
  </sheetData>
  <mergeCells count="4">
    <mergeCell ref="G5:I5"/>
    <mergeCell ref="K5:M5"/>
    <mergeCell ref="G58:I58"/>
    <mergeCell ref="K58:M58"/>
  </mergeCells>
  <pageMargins left="0.8" right="0.5" top="0.5" bottom="0.6" header="0.49" footer="0.4"/>
  <pageSetup paperSize="9" scale="85" firstPageNumber="4" orientation="portrait" useFirstPageNumber="1" horizontalDpi="1200" verticalDpi="1200" r:id="rId1"/>
  <headerFooter>
    <oddFooter>&amp;R&amp;"Browallia New,Regular"&amp;13&amp;P</oddFooter>
  </headerFooter>
  <rowBreaks count="1" manualBreakCount="1">
    <brk id="5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97CA3-33CD-49D2-A7D6-D3CDF2F6B7FF}">
  <dimension ref="A1:M99"/>
  <sheetViews>
    <sheetView zoomScaleNormal="100" zoomScaleSheetLayoutView="100" workbookViewId="0"/>
  </sheetViews>
  <sheetFormatPr defaultColWidth="9.140625" defaultRowHeight="18.75" x14ac:dyDescent="0.5"/>
  <cols>
    <col min="1" max="3" width="1.28515625" style="52" customWidth="1"/>
    <col min="4" max="4" width="36.42578125" style="52" customWidth="1"/>
    <col min="5" max="5" width="8.28515625" style="52" customWidth="1"/>
    <col min="6" max="6" width="1" style="52" customWidth="1"/>
    <col min="7" max="7" width="15.7109375" style="74" customWidth="1"/>
    <col min="8" max="8" width="1" style="74" customWidth="1"/>
    <col min="9" max="9" width="15.7109375" style="74" customWidth="1"/>
    <col min="10" max="10" width="1" style="74" customWidth="1"/>
    <col min="11" max="11" width="15.7109375" style="74" customWidth="1"/>
    <col min="12" max="12" width="1" style="74" customWidth="1"/>
    <col min="13" max="13" width="15.7109375" style="74" customWidth="1"/>
    <col min="14" max="16384" width="9.140625" style="52"/>
  </cols>
  <sheetData>
    <row r="1" spans="1:13" ht="21.75" customHeight="1" x14ac:dyDescent="0.5">
      <c r="A1" s="12" t="s">
        <v>0</v>
      </c>
      <c r="B1" s="2"/>
      <c r="C1" s="2"/>
      <c r="D1" s="2"/>
      <c r="E1" s="49"/>
      <c r="F1" s="2"/>
      <c r="G1" s="50"/>
      <c r="H1" s="50"/>
      <c r="I1" s="50"/>
      <c r="J1" s="50"/>
      <c r="K1" s="50"/>
      <c r="L1" s="51"/>
      <c r="M1" s="50"/>
    </row>
    <row r="2" spans="1:13" ht="21.75" customHeight="1" x14ac:dyDescent="0.5">
      <c r="A2" s="12" t="s">
        <v>63</v>
      </c>
      <c r="B2" s="2"/>
      <c r="C2" s="2"/>
      <c r="D2" s="2"/>
      <c r="E2" s="49"/>
      <c r="F2" s="2"/>
      <c r="G2" s="50"/>
      <c r="H2" s="50"/>
      <c r="I2" s="50"/>
      <c r="J2" s="50"/>
      <c r="K2" s="50"/>
      <c r="L2" s="51"/>
      <c r="M2" s="50"/>
    </row>
    <row r="3" spans="1:13" ht="21.75" customHeight="1" x14ac:dyDescent="0.5">
      <c r="A3" s="53" t="s">
        <v>181</v>
      </c>
      <c r="B3" s="54"/>
      <c r="C3" s="54"/>
      <c r="D3" s="54"/>
      <c r="E3" s="55"/>
      <c r="F3" s="54"/>
      <c r="G3" s="56"/>
      <c r="H3" s="56"/>
      <c r="I3" s="56"/>
      <c r="J3" s="56"/>
      <c r="K3" s="56"/>
      <c r="L3" s="57"/>
      <c r="M3" s="56"/>
    </row>
    <row r="4" spans="1:13" ht="20.45" customHeight="1" x14ac:dyDescent="0.5">
      <c r="A4" s="2"/>
      <c r="B4" s="2"/>
      <c r="C4" s="2"/>
      <c r="D4" s="2"/>
      <c r="E4" s="49"/>
      <c r="F4" s="2"/>
      <c r="G4" s="50"/>
      <c r="H4" s="50"/>
      <c r="I4" s="50"/>
      <c r="J4" s="50"/>
      <c r="K4" s="50"/>
      <c r="L4" s="51"/>
      <c r="M4" s="50"/>
    </row>
    <row r="5" spans="1:13" ht="20.45" customHeight="1" x14ac:dyDescent="0.5">
      <c r="A5" s="2"/>
      <c r="B5" s="2"/>
      <c r="C5" s="2"/>
      <c r="D5" s="2"/>
      <c r="E5" s="49"/>
      <c r="F5" s="2"/>
      <c r="G5" s="147" t="s">
        <v>2</v>
      </c>
      <c r="H5" s="147"/>
      <c r="I5" s="147"/>
      <c r="J5" s="59"/>
      <c r="K5" s="147" t="s">
        <v>3</v>
      </c>
      <c r="L5" s="147"/>
      <c r="M5" s="147"/>
    </row>
    <row r="6" spans="1:13" s="3" customFormat="1" ht="20.45" customHeight="1" x14ac:dyDescent="0.5">
      <c r="A6" s="12"/>
      <c r="E6" s="60"/>
      <c r="F6" s="60"/>
      <c r="G6" s="61" t="s">
        <v>4</v>
      </c>
      <c r="H6" s="61"/>
      <c r="I6" s="61" t="s">
        <v>4</v>
      </c>
      <c r="J6" s="61"/>
      <c r="K6" s="61" t="s">
        <v>4</v>
      </c>
      <c r="L6" s="61"/>
      <c r="M6" s="61" t="s">
        <v>4</v>
      </c>
    </row>
    <row r="7" spans="1:13" s="3" customFormat="1" ht="20.45" customHeight="1" x14ac:dyDescent="0.5">
      <c r="A7" s="12"/>
      <c r="E7" s="60"/>
      <c r="F7" s="60"/>
      <c r="G7" s="11" t="s">
        <v>179</v>
      </c>
      <c r="H7" s="62"/>
      <c r="I7" s="11" t="s">
        <v>179</v>
      </c>
      <c r="J7" s="62"/>
      <c r="K7" s="11" t="s">
        <v>179</v>
      </c>
      <c r="L7" s="62"/>
      <c r="M7" s="11" t="s">
        <v>179</v>
      </c>
    </row>
    <row r="8" spans="1:13" ht="20.45" customHeight="1" x14ac:dyDescent="0.5">
      <c r="A8" s="2"/>
      <c r="B8" s="2"/>
      <c r="C8" s="2"/>
      <c r="D8" s="2"/>
      <c r="E8" s="63"/>
      <c r="F8" s="64"/>
      <c r="G8" s="62" t="s">
        <v>161</v>
      </c>
      <c r="H8" s="62"/>
      <c r="I8" s="62" t="s">
        <v>7</v>
      </c>
      <c r="J8" s="62"/>
      <c r="K8" s="62" t="s">
        <v>161</v>
      </c>
      <c r="L8" s="62"/>
      <c r="M8" s="62" t="s">
        <v>7</v>
      </c>
    </row>
    <row r="9" spans="1:13" ht="20.45" customHeight="1" x14ac:dyDescent="0.5">
      <c r="A9" s="2"/>
      <c r="B9" s="2"/>
      <c r="C9" s="2"/>
      <c r="D9" s="2"/>
      <c r="E9" s="95" t="s">
        <v>8</v>
      </c>
      <c r="F9" s="64"/>
      <c r="G9" s="65" t="s">
        <v>9</v>
      </c>
      <c r="H9" s="62"/>
      <c r="I9" s="65" t="s">
        <v>9</v>
      </c>
      <c r="J9" s="62"/>
      <c r="K9" s="65" t="s">
        <v>9</v>
      </c>
      <c r="L9" s="62"/>
      <c r="M9" s="65" t="s">
        <v>9</v>
      </c>
    </row>
    <row r="10" spans="1:13" ht="6" customHeight="1" x14ac:dyDescent="0.5">
      <c r="A10" s="66"/>
      <c r="C10" s="1"/>
      <c r="D10" s="2"/>
      <c r="E10" s="49"/>
      <c r="F10" s="2"/>
      <c r="G10" s="43"/>
      <c r="H10" s="67"/>
      <c r="I10" s="43"/>
      <c r="J10" s="67"/>
      <c r="K10" s="67"/>
      <c r="L10" s="43"/>
      <c r="M10" s="67"/>
    </row>
    <row r="11" spans="1:13" ht="20.45" customHeight="1" x14ac:dyDescent="0.5">
      <c r="A11" s="2" t="s">
        <v>64</v>
      </c>
      <c r="B11" s="2"/>
      <c r="C11" s="2"/>
      <c r="D11" s="2"/>
      <c r="E11" s="49"/>
      <c r="F11" s="2"/>
      <c r="G11" s="26">
        <v>13005022</v>
      </c>
      <c r="H11" s="50"/>
      <c r="I11" s="68">
        <v>11180724</v>
      </c>
      <c r="J11" s="69"/>
      <c r="K11" s="70">
        <v>11843368</v>
      </c>
      <c r="L11" s="71"/>
      <c r="M11" s="34">
        <v>10367604</v>
      </c>
    </row>
    <row r="12" spans="1:13" ht="20.45" customHeight="1" x14ac:dyDescent="0.5">
      <c r="A12" s="2" t="s">
        <v>65</v>
      </c>
      <c r="B12" s="2"/>
      <c r="C12" s="2"/>
      <c r="D12" s="2"/>
      <c r="E12" s="49"/>
      <c r="F12" s="2"/>
      <c r="G12" s="29">
        <v>-10818794</v>
      </c>
      <c r="H12" s="50"/>
      <c r="I12" s="72">
        <v>-9369226</v>
      </c>
      <c r="J12" s="69"/>
      <c r="K12" s="73">
        <v>-10004821</v>
      </c>
      <c r="L12" s="71"/>
      <c r="M12" s="48">
        <v>-8741946</v>
      </c>
    </row>
    <row r="13" spans="1:13" ht="6" customHeight="1" x14ac:dyDescent="0.5">
      <c r="A13" s="66"/>
      <c r="C13" s="1"/>
      <c r="D13" s="2"/>
      <c r="E13" s="49"/>
      <c r="F13" s="2"/>
      <c r="G13" s="43"/>
      <c r="H13" s="67"/>
      <c r="I13" s="43"/>
      <c r="J13" s="67"/>
      <c r="K13" s="67"/>
      <c r="L13" s="43"/>
      <c r="M13" s="67"/>
    </row>
    <row r="14" spans="1:13" ht="20.45" customHeight="1" x14ac:dyDescent="0.5">
      <c r="A14" s="66" t="s">
        <v>66</v>
      </c>
      <c r="B14" s="2"/>
      <c r="C14" s="2"/>
      <c r="D14" s="2"/>
      <c r="E14" s="49"/>
      <c r="F14" s="2"/>
      <c r="G14" s="74">
        <f>SUM(G11:G13)</f>
        <v>2186228</v>
      </c>
      <c r="H14" s="50"/>
      <c r="I14" s="74">
        <f>SUM(I11:I13)</f>
        <v>1811498</v>
      </c>
      <c r="J14" s="50"/>
      <c r="K14" s="26">
        <f>SUM(K11:K13)</f>
        <v>1838547</v>
      </c>
      <c r="L14" s="51"/>
      <c r="M14" s="26">
        <f>SUM(M11:M13)</f>
        <v>1625658</v>
      </c>
    </row>
    <row r="15" spans="1:13" ht="20.45" customHeight="1" x14ac:dyDescent="0.5">
      <c r="A15" s="75" t="s">
        <v>67</v>
      </c>
      <c r="B15" s="2"/>
      <c r="C15" s="2"/>
      <c r="D15" s="2"/>
      <c r="E15" s="49"/>
      <c r="F15" s="2"/>
      <c r="G15" s="26">
        <v>45709</v>
      </c>
      <c r="H15" s="50"/>
      <c r="I15" s="76">
        <v>23639</v>
      </c>
      <c r="J15" s="69"/>
      <c r="K15" s="26">
        <v>59492</v>
      </c>
      <c r="L15" s="71"/>
      <c r="M15" s="76">
        <v>35755</v>
      </c>
    </row>
    <row r="16" spans="1:13" ht="20.45" customHeight="1" x14ac:dyDescent="0.5">
      <c r="A16" s="2" t="s">
        <v>174</v>
      </c>
      <c r="B16" s="2"/>
      <c r="C16" s="2"/>
      <c r="D16" s="2"/>
      <c r="E16" s="49"/>
      <c r="F16" s="2"/>
      <c r="G16" s="26"/>
      <c r="H16" s="50"/>
      <c r="I16" s="26"/>
      <c r="J16" s="50"/>
      <c r="K16" s="77"/>
      <c r="L16" s="51"/>
      <c r="M16" s="77"/>
    </row>
    <row r="17" spans="1:13" ht="20.45" customHeight="1" x14ac:dyDescent="0.5">
      <c r="A17" s="2" t="s">
        <v>68</v>
      </c>
      <c r="B17" s="2"/>
      <c r="C17" s="2"/>
      <c r="D17" s="2"/>
      <c r="E17" s="78"/>
      <c r="F17" s="2"/>
      <c r="G17" s="68">
        <v>-8793</v>
      </c>
      <c r="H17" s="50"/>
      <c r="I17" s="68">
        <v>19714</v>
      </c>
      <c r="J17" s="69"/>
      <c r="K17" s="70">
        <v>-8793</v>
      </c>
      <c r="L17" s="71"/>
      <c r="M17" s="34">
        <v>19714</v>
      </c>
    </row>
    <row r="18" spans="1:13" ht="20.45" customHeight="1" x14ac:dyDescent="0.5">
      <c r="A18" s="75" t="s">
        <v>167</v>
      </c>
      <c r="B18" s="2"/>
      <c r="C18" s="2"/>
      <c r="D18" s="2"/>
      <c r="E18" s="49"/>
      <c r="F18" s="2"/>
      <c r="G18" s="26">
        <v>-234007</v>
      </c>
      <c r="H18" s="50"/>
      <c r="I18" s="76">
        <v>-203682</v>
      </c>
      <c r="J18" s="69"/>
      <c r="K18" s="76">
        <v>-192028</v>
      </c>
      <c r="L18" s="71"/>
      <c r="M18" s="76">
        <v>-164794</v>
      </c>
    </row>
    <row r="19" spans="1:13" ht="20.45" customHeight="1" x14ac:dyDescent="0.5">
      <c r="A19" s="75" t="s">
        <v>69</v>
      </c>
      <c r="B19" s="2"/>
      <c r="C19" s="2"/>
      <c r="D19" s="2"/>
      <c r="E19" s="49"/>
      <c r="F19" s="2"/>
      <c r="G19" s="26">
        <v>-181331</v>
      </c>
      <c r="H19" s="50"/>
      <c r="I19" s="76">
        <v>-136977</v>
      </c>
      <c r="J19" s="69"/>
      <c r="K19" s="76">
        <v>-132712</v>
      </c>
      <c r="L19" s="71"/>
      <c r="M19" s="76">
        <v>-112925</v>
      </c>
    </row>
    <row r="20" spans="1:13" ht="20.45" customHeight="1" x14ac:dyDescent="0.5">
      <c r="A20" s="75" t="s">
        <v>166</v>
      </c>
      <c r="B20" s="2"/>
      <c r="C20" s="2"/>
      <c r="D20" s="2"/>
      <c r="E20" s="49"/>
      <c r="F20" s="2"/>
      <c r="G20" s="26">
        <v>1850</v>
      </c>
      <c r="H20" s="50"/>
      <c r="I20" s="76">
        <v>2490</v>
      </c>
      <c r="J20" s="69"/>
      <c r="K20" s="76">
        <v>-1854</v>
      </c>
      <c r="L20" s="71"/>
      <c r="M20" s="76">
        <v>0</v>
      </c>
    </row>
    <row r="21" spans="1:13" ht="20.45" customHeight="1" x14ac:dyDescent="0.5">
      <c r="A21" s="75" t="s">
        <v>170</v>
      </c>
      <c r="B21" s="2"/>
      <c r="C21" s="2"/>
      <c r="D21" s="2"/>
      <c r="E21" s="49"/>
      <c r="F21" s="2"/>
      <c r="G21" s="26">
        <v>143303</v>
      </c>
      <c r="H21" s="50"/>
      <c r="I21" s="76">
        <v>29798</v>
      </c>
      <c r="J21" s="69"/>
      <c r="K21" s="76">
        <v>139820</v>
      </c>
      <c r="L21" s="71"/>
      <c r="M21" s="76">
        <v>36098</v>
      </c>
    </row>
    <row r="22" spans="1:13" ht="20.45" customHeight="1" x14ac:dyDescent="0.5">
      <c r="A22" s="75" t="s">
        <v>171</v>
      </c>
      <c r="B22" s="2"/>
      <c r="C22" s="2"/>
      <c r="D22" s="2"/>
      <c r="E22" s="49"/>
      <c r="F22" s="2"/>
      <c r="G22" s="26">
        <v>-4085</v>
      </c>
      <c r="H22" s="50"/>
      <c r="I22" s="76">
        <v>18098</v>
      </c>
      <c r="J22" s="69"/>
      <c r="K22" s="76">
        <v>-4085</v>
      </c>
      <c r="L22" s="71"/>
      <c r="M22" s="76">
        <v>18098</v>
      </c>
    </row>
    <row r="23" spans="1:13" ht="20.45" customHeight="1" x14ac:dyDescent="0.5">
      <c r="A23" s="2" t="s">
        <v>70</v>
      </c>
      <c r="B23" s="2"/>
      <c r="C23" s="2"/>
      <c r="D23" s="2"/>
      <c r="E23" s="49"/>
      <c r="F23" s="2"/>
      <c r="G23" s="29">
        <v>-2587</v>
      </c>
      <c r="H23" s="50"/>
      <c r="I23" s="79">
        <v>-3591</v>
      </c>
      <c r="J23" s="69"/>
      <c r="K23" s="80">
        <v>0</v>
      </c>
      <c r="L23" s="71"/>
      <c r="M23" s="80">
        <v>0</v>
      </c>
    </row>
    <row r="24" spans="1:13" ht="6" customHeight="1" x14ac:dyDescent="0.5">
      <c r="A24" s="66"/>
      <c r="C24" s="1"/>
      <c r="D24" s="2"/>
      <c r="E24" s="49"/>
      <c r="F24" s="2"/>
      <c r="G24" s="43"/>
      <c r="H24" s="67"/>
      <c r="I24" s="43"/>
      <c r="J24" s="67"/>
      <c r="K24" s="67"/>
      <c r="L24" s="43"/>
      <c r="M24" s="67"/>
    </row>
    <row r="25" spans="1:13" ht="20.45" customHeight="1" x14ac:dyDescent="0.5">
      <c r="A25" s="64" t="s">
        <v>71</v>
      </c>
      <c r="B25" s="2"/>
      <c r="C25" s="2"/>
      <c r="D25" s="2"/>
      <c r="E25" s="49"/>
      <c r="F25" s="2"/>
      <c r="G25" s="81">
        <f>SUM(G14:G23)</f>
        <v>1946287</v>
      </c>
      <c r="H25" s="50"/>
      <c r="I25" s="81">
        <f>SUM(I14:I23)</f>
        <v>1560987</v>
      </c>
      <c r="J25" s="50"/>
      <c r="K25" s="81">
        <f>SUM(K14:K23)</f>
        <v>1698387</v>
      </c>
      <c r="L25" s="51"/>
      <c r="M25" s="81">
        <f>SUM(M14:M23)</f>
        <v>1457604</v>
      </c>
    </row>
    <row r="26" spans="1:13" ht="20.45" customHeight="1" x14ac:dyDescent="0.5">
      <c r="A26" s="2" t="s">
        <v>72</v>
      </c>
      <c r="B26" s="2"/>
      <c r="C26" s="2"/>
      <c r="D26" s="2"/>
      <c r="E26" s="49">
        <v>13</v>
      </c>
      <c r="F26" s="2"/>
      <c r="G26" s="29">
        <v>-301640</v>
      </c>
      <c r="H26" s="50"/>
      <c r="I26" s="79">
        <v>-296402</v>
      </c>
      <c r="J26" s="69"/>
      <c r="K26" s="79">
        <v>-280824</v>
      </c>
      <c r="L26" s="71"/>
      <c r="M26" s="79">
        <v>-279123</v>
      </c>
    </row>
    <row r="27" spans="1:13" ht="6" customHeight="1" x14ac:dyDescent="0.5">
      <c r="A27" s="66"/>
      <c r="C27" s="1"/>
      <c r="D27" s="2"/>
      <c r="E27" s="49"/>
      <c r="F27" s="2"/>
      <c r="G27" s="43"/>
      <c r="H27" s="67"/>
      <c r="I27" s="43"/>
      <c r="J27" s="67"/>
      <c r="K27" s="67"/>
      <c r="L27" s="43"/>
      <c r="M27" s="67"/>
    </row>
    <row r="28" spans="1:13" ht="20.45" customHeight="1" x14ac:dyDescent="0.5">
      <c r="A28" s="64" t="s">
        <v>73</v>
      </c>
      <c r="B28" s="2"/>
      <c r="C28" s="2"/>
      <c r="D28" s="2"/>
      <c r="E28" s="49"/>
      <c r="F28" s="2"/>
      <c r="G28" s="67">
        <f>SUM(G25:G26)</f>
        <v>1644647</v>
      </c>
      <c r="H28" s="50"/>
      <c r="I28" s="67">
        <f>SUM(I25:I26)</f>
        <v>1264585</v>
      </c>
      <c r="J28" s="50"/>
      <c r="K28" s="67">
        <f>SUM(K25:K26)</f>
        <v>1417563</v>
      </c>
      <c r="L28" s="51"/>
      <c r="M28" s="67">
        <f>SUM(M25:M26)</f>
        <v>1178481</v>
      </c>
    </row>
    <row r="29" spans="1:13" ht="20.45" customHeight="1" x14ac:dyDescent="0.5">
      <c r="A29" s="75" t="s">
        <v>74</v>
      </c>
      <c r="B29" s="2"/>
      <c r="C29" s="2"/>
      <c r="D29" s="2"/>
      <c r="E29" s="49"/>
      <c r="F29" s="2"/>
      <c r="G29" s="43"/>
      <c r="H29" s="67"/>
      <c r="I29" s="43"/>
      <c r="J29" s="67"/>
      <c r="K29" s="82"/>
      <c r="L29" s="43"/>
      <c r="M29" s="82"/>
    </row>
    <row r="30" spans="1:13" ht="20.45" customHeight="1" x14ac:dyDescent="0.5">
      <c r="A30" s="75"/>
      <c r="B30" s="83" t="s">
        <v>89</v>
      </c>
      <c r="C30" s="1"/>
      <c r="D30" s="2"/>
      <c r="E30" s="49"/>
      <c r="F30" s="2"/>
      <c r="G30" s="81"/>
      <c r="H30" s="67"/>
      <c r="I30" s="81"/>
      <c r="J30" s="67"/>
      <c r="K30" s="67"/>
      <c r="L30" s="43"/>
      <c r="M30" s="67"/>
    </row>
    <row r="31" spans="1:13" ht="20.45" customHeight="1" x14ac:dyDescent="0.5">
      <c r="A31" s="75"/>
      <c r="B31" s="84"/>
      <c r="C31" s="85" t="s">
        <v>76</v>
      </c>
      <c r="D31" s="2"/>
      <c r="E31" s="49"/>
      <c r="F31" s="2"/>
      <c r="G31" s="81"/>
      <c r="H31" s="67"/>
      <c r="I31" s="81"/>
      <c r="J31" s="67"/>
      <c r="K31" s="67"/>
      <c r="L31" s="43"/>
      <c r="M31" s="67"/>
    </row>
    <row r="32" spans="1:13" ht="20.45" customHeight="1" x14ac:dyDescent="0.5">
      <c r="A32" s="75"/>
      <c r="B32" s="84"/>
      <c r="C32" s="1" t="s">
        <v>90</v>
      </c>
      <c r="D32" s="2"/>
      <c r="E32" s="49"/>
      <c r="F32" s="2"/>
      <c r="G32" s="81"/>
      <c r="H32" s="67"/>
      <c r="I32" s="81"/>
      <c r="J32" s="67"/>
      <c r="K32" s="67"/>
      <c r="L32" s="43"/>
      <c r="M32" s="67"/>
    </row>
    <row r="33" spans="1:13" ht="20.45" customHeight="1" x14ac:dyDescent="0.5">
      <c r="A33" s="75"/>
      <c r="B33" s="84"/>
      <c r="C33" s="1"/>
      <c r="D33" s="2" t="s">
        <v>91</v>
      </c>
      <c r="E33" s="49"/>
      <c r="F33" s="2"/>
      <c r="G33" s="81">
        <v>-31983</v>
      </c>
      <c r="H33" s="67"/>
      <c r="I33" s="81">
        <v>-40178</v>
      </c>
      <c r="J33" s="67"/>
      <c r="K33" s="67">
        <v>-31950</v>
      </c>
      <c r="L33" s="43"/>
      <c r="M33" s="67">
        <v>-40178</v>
      </c>
    </row>
    <row r="34" spans="1:13" ht="20.45" customHeight="1" x14ac:dyDescent="0.5">
      <c r="A34" s="75"/>
      <c r="C34" s="1" t="s">
        <v>92</v>
      </c>
      <c r="D34" s="2"/>
      <c r="E34" s="49"/>
      <c r="F34" s="2"/>
      <c r="G34" s="81"/>
      <c r="H34" s="67"/>
      <c r="I34" s="81"/>
      <c r="J34" s="67"/>
      <c r="K34" s="67"/>
      <c r="L34" s="43"/>
      <c r="M34" s="67"/>
    </row>
    <row r="35" spans="1:13" ht="20.45" customHeight="1" x14ac:dyDescent="0.5">
      <c r="A35" s="75"/>
      <c r="C35" s="1"/>
      <c r="D35" s="2" t="s">
        <v>93</v>
      </c>
      <c r="E35" s="49"/>
      <c r="F35" s="2"/>
      <c r="G35" s="87">
        <v>6398</v>
      </c>
      <c r="H35" s="67"/>
      <c r="I35" s="87">
        <v>8036</v>
      </c>
      <c r="J35" s="67"/>
      <c r="K35" s="86">
        <v>6390</v>
      </c>
      <c r="L35" s="43"/>
      <c r="M35" s="86">
        <v>8036</v>
      </c>
    </row>
    <row r="36" spans="1:13" ht="6" customHeight="1" x14ac:dyDescent="0.5">
      <c r="A36" s="66"/>
      <c r="C36" s="1"/>
      <c r="D36" s="2"/>
      <c r="E36" s="49"/>
      <c r="F36" s="2"/>
      <c r="G36" s="43"/>
      <c r="H36" s="67"/>
      <c r="I36" s="43"/>
      <c r="J36" s="67"/>
      <c r="K36" s="67"/>
      <c r="L36" s="43"/>
      <c r="M36" s="67"/>
    </row>
    <row r="37" spans="1:13" ht="20.45" customHeight="1" x14ac:dyDescent="0.5">
      <c r="A37" s="66"/>
      <c r="C37" s="1" t="s">
        <v>94</v>
      </c>
      <c r="D37" s="2"/>
      <c r="E37" s="49"/>
      <c r="F37" s="2"/>
      <c r="G37" s="43"/>
      <c r="H37" s="67"/>
      <c r="I37" s="43"/>
      <c r="J37" s="67"/>
      <c r="K37" s="67"/>
      <c r="L37" s="43"/>
      <c r="M37" s="67"/>
    </row>
    <row r="38" spans="1:13" ht="20.45" customHeight="1" x14ac:dyDescent="0.5">
      <c r="A38" s="66"/>
      <c r="C38" s="1"/>
      <c r="D38" s="2" t="s">
        <v>76</v>
      </c>
      <c r="E38" s="49"/>
      <c r="F38" s="2"/>
      <c r="G38" s="37">
        <f>SUM(G32:G35)</f>
        <v>-25585</v>
      </c>
      <c r="H38" s="67"/>
      <c r="I38" s="37">
        <f>SUM(I32:I35)</f>
        <v>-32142</v>
      </c>
      <c r="J38" s="67"/>
      <c r="K38" s="86">
        <f>SUM(K32:K35)</f>
        <v>-25560</v>
      </c>
      <c r="L38" s="43"/>
      <c r="M38" s="86">
        <f>SUM(M32:M35)</f>
        <v>-32142</v>
      </c>
    </row>
    <row r="39" spans="1:13" ht="6" customHeight="1" x14ac:dyDescent="0.5">
      <c r="A39" s="75"/>
      <c r="C39" s="89"/>
      <c r="D39" s="2"/>
      <c r="E39" s="49"/>
      <c r="F39" s="2"/>
      <c r="G39" s="81"/>
      <c r="H39" s="67"/>
      <c r="I39" s="81"/>
      <c r="J39" s="67"/>
      <c r="K39" s="67"/>
      <c r="L39" s="43"/>
      <c r="M39" s="67"/>
    </row>
    <row r="40" spans="1:13" ht="20.45" customHeight="1" x14ac:dyDescent="0.5">
      <c r="A40" s="75"/>
      <c r="B40" s="88" t="s">
        <v>75</v>
      </c>
      <c r="C40" s="88"/>
      <c r="D40" s="88"/>
      <c r="E40" s="49"/>
      <c r="F40" s="2"/>
      <c r="G40" s="43"/>
      <c r="H40" s="67"/>
      <c r="I40" s="43"/>
      <c r="J40" s="67"/>
      <c r="K40" s="82"/>
      <c r="L40" s="43"/>
      <c r="M40" s="82"/>
    </row>
    <row r="41" spans="1:13" ht="20.45" customHeight="1" x14ac:dyDescent="0.5">
      <c r="A41" s="75"/>
      <c r="B41" s="88"/>
      <c r="C41" s="88" t="s">
        <v>76</v>
      </c>
      <c r="D41" s="88"/>
      <c r="E41" s="49"/>
      <c r="F41" s="2"/>
      <c r="G41" s="43"/>
      <c r="H41" s="67"/>
      <c r="I41" s="43"/>
      <c r="J41" s="67"/>
      <c r="K41" s="82"/>
      <c r="L41" s="43"/>
      <c r="M41" s="82"/>
    </row>
    <row r="42" spans="1:13" ht="20.45" customHeight="1" x14ac:dyDescent="0.5">
      <c r="A42" s="75"/>
      <c r="B42" s="88"/>
      <c r="C42" s="4" t="s">
        <v>77</v>
      </c>
      <c r="D42" s="2"/>
      <c r="E42" s="49"/>
      <c r="F42" s="2"/>
      <c r="G42" s="43"/>
      <c r="H42" s="67"/>
      <c r="I42" s="43"/>
      <c r="J42" s="67"/>
      <c r="K42" s="82"/>
      <c r="L42" s="43"/>
      <c r="M42" s="82"/>
    </row>
    <row r="43" spans="1:13" ht="20.45" customHeight="1" x14ac:dyDescent="0.5">
      <c r="A43" s="75"/>
      <c r="B43" s="88"/>
      <c r="C43" s="1"/>
      <c r="D43" s="2" t="s">
        <v>78</v>
      </c>
      <c r="E43" s="49"/>
      <c r="F43" s="2"/>
      <c r="G43" s="37">
        <v>-30795</v>
      </c>
      <c r="H43" s="67"/>
      <c r="I43" s="37">
        <v>-37842</v>
      </c>
      <c r="J43" s="67"/>
      <c r="K43" s="37">
        <v>0</v>
      </c>
      <c r="L43" s="43"/>
      <c r="M43" s="37">
        <v>0</v>
      </c>
    </row>
    <row r="44" spans="1:13" ht="6" customHeight="1" x14ac:dyDescent="0.5">
      <c r="A44" s="66"/>
      <c r="C44" s="1"/>
      <c r="D44" s="2"/>
      <c r="E44" s="49"/>
      <c r="F44" s="2"/>
      <c r="G44" s="43"/>
      <c r="H44" s="67"/>
      <c r="I44" s="43"/>
      <c r="J44" s="67"/>
      <c r="K44" s="67"/>
      <c r="L44" s="43"/>
      <c r="M44" s="67"/>
    </row>
    <row r="45" spans="1:13" ht="20.45" customHeight="1" x14ac:dyDescent="0.5">
      <c r="A45" s="75"/>
      <c r="C45" s="2" t="s">
        <v>79</v>
      </c>
      <c r="D45" s="2"/>
      <c r="E45" s="49"/>
      <c r="F45" s="2"/>
      <c r="G45" s="81"/>
      <c r="H45" s="67"/>
      <c r="I45" s="81"/>
      <c r="J45" s="67"/>
      <c r="K45" s="67"/>
      <c r="L45" s="43"/>
      <c r="M45" s="67"/>
    </row>
    <row r="46" spans="1:13" ht="20.45" customHeight="1" x14ac:dyDescent="0.5">
      <c r="A46" s="75"/>
      <c r="D46" s="2" t="s">
        <v>76</v>
      </c>
      <c r="E46" s="49"/>
      <c r="F46" s="2"/>
      <c r="G46" s="87">
        <f>G43</f>
        <v>-30795</v>
      </c>
      <c r="H46" s="67"/>
      <c r="I46" s="87">
        <f>I43</f>
        <v>-37842</v>
      </c>
      <c r="J46" s="67"/>
      <c r="K46" s="87">
        <f>K43</f>
        <v>0</v>
      </c>
      <c r="L46" s="43"/>
      <c r="M46" s="87">
        <f>M43</f>
        <v>0</v>
      </c>
    </row>
    <row r="47" spans="1:13" ht="6" customHeight="1" x14ac:dyDescent="0.5">
      <c r="A47" s="75"/>
      <c r="C47" s="2"/>
      <c r="D47" s="2"/>
      <c r="E47" s="49"/>
      <c r="F47" s="2"/>
      <c r="G47" s="81"/>
      <c r="H47" s="67"/>
      <c r="I47" s="81"/>
      <c r="J47" s="67"/>
      <c r="K47" s="67"/>
      <c r="L47" s="43"/>
      <c r="M47" s="67"/>
    </row>
    <row r="48" spans="1:13" ht="20.45" customHeight="1" x14ac:dyDescent="0.5">
      <c r="A48" s="66"/>
      <c r="B48" s="84" t="s">
        <v>80</v>
      </c>
      <c r="C48" s="1"/>
      <c r="D48" s="2"/>
      <c r="E48" s="49"/>
      <c r="F48" s="2"/>
      <c r="G48" s="43"/>
      <c r="H48" s="67"/>
      <c r="I48" s="43"/>
      <c r="J48" s="67"/>
      <c r="K48" s="67"/>
      <c r="L48" s="43"/>
      <c r="M48" s="67"/>
    </row>
    <row r="49" spans="1:13" ht="20.45" customHeight="1" x14ac:dyDescent="0.5">
      <c r="A49" s="66"/>
      <c r="C49" s="66" t="s">
        <v>81</v>
      </c>
      <c r="D49" s="2"/>
      <c r="E49" s="49"/>
      <c r="F49" s="2"/>
      <c r="G49" s="37">
        <f>G46+G38</f>
        <v>-56380</v>
      </c>
      <c r="H49" s="67"/>
      <c r="I49" s="37">
        <f>I46+I38</f>
        <v>-69984</v>
      </c>
      <c r="J49" s="67"/>
      <c r="K49" s="37">
        <f>K46+K38</f>
        <v>-25560</v>
      </c>
      <c r="L49" s="43"/>
      <c r="M49" s="37">
        <f>M46+M38</f>
        <v>-32142</v>
      </c>
    </row>
    <row r="50" spans="1:13" ht="6" customHeight="1" x14ac:dyDescent="0.5">
      <c r="A50" s="66"/>
      <c r="C50" s="1"/>
      <c r="D50" s="2"/>
      <c r="E50" s="49"/>
      <c r="F50" s="2"/>
      <c r="G50" s="43"/>
      <c r="H50" s="67"/>
      <c r="I50" s="43"/>
      <c r="J50" s="67"/>
      <c r="K50" s="67"/>
      <c r="L50" s="43"/>
      <c r="M50" s="67"/>
    </row>
    <row r="51" spans="1:13" ht="20.45" customHeight="1" thickBot="1" x14ac:dyDescent="0.55000000000000004">
      <c r="A51" s="66" t="s">
        <v>82</v>
      </c>
      <c r="B51" s="2"/>
      <c r="C51" s="2"/>
      <c r="D51" s="2"/>
      <c r="E51" s="49"/>
      <c r="F51" s="2"/>
      <c r="G51" s="90">
        <f>G28+G49</f>
        <v>1588267</v>
      </c>
      <c r="H51" s="50"/>
      <c r="I51" s="90">
        <f>I28+I49</f>
        <v>1194601</v>
      </c>
      <c r="J51" s="50"/>
      <c r="K51" s="90">
        <f>K28+K49</f>
        <v>1392003</v>
      </c>
      <c r="L51" s="51"/>
      <c r="M51" s="90">
        <f>M28+M49</f>
        <v>1146339</v>
      </c>
    </row>
    <row r="52" spans="1:13" ht="17.25" customHeight="1" thickTop="1" x14ac:dyDescent="0.5">
      <c r="A52" s="66"/>
      <c r="B52" s="2"/>
      <c r="C52" s="2"/>
      <c r="D52" s="2"/>
      <c r="E52" s="49"/>
      <c r="F52" s="2"/>
      <c r="G52" s="50"/>
      <c r="H52" s="50"/>
      <c r="I52" s="50"/>
      <c r="J52" s="50"/>
      <c r="K52" s="50"/>
      <c r="L52" s="51"/>
      <c r="M52" s="50"/>
    </row>
    <row r="53" spans="1:13" ht="21.75" customHeight="1" x14ac:dyDescent="0.5">
      <c r="A53" s="40" t="str">
        <f>+'2-3'!A49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37"/>
      <c r="M53" s="37"/>
    </row>
    <row r="54" spans="1:13" ht="21.75" customHeight="1" x14ac:dyDescent="0.5">
      <c r="A54" s="64" t="str">
        <f>A1</f>
        <v>บริษัท ยูนิวานิชน้ำมันปาล์ม จำกัด (มหาชน)</v>
      </c>
      <c r="B54" s="84"/>
      <c r="C54" s="91"/>
      <c r="D54" s="64"/>
      <c r="E54" s="63"/>
      <c r="F54" s="2"/>
      <c r="G54" s="43"/>
      <c r="H54" s="67"/>
      <c r="I54" s="43"/>
      <c r="J54" s="67"/>
      <c r="K54" s="43"/>
      <c r="L54" s="43"/>
      <c r="M54" s="43"/>
    </row>
    <row r="55" spans="1:13" ht="21.75" customHeight="1" x14ac:dyDescent="0.5">
      <c r="A55" s="64" t="s">
        <v>189</v>
      </c>
      <c r="B55" s="84"/>
      <c r="C55" s="91"/>
      <c r="D55" s="64"/>
      <c r="E55" s="63"/>
      <c r="F55" s="2"/>
      <c r="G55" s="43"/>
      <c r="H55" s="67"/>
      <c r="I55" s="43"/>
      <c r="J55" s="67"/>
      <c r="K55" s="43"/>
      <c r="L55" s="43"/>
      <c r="M55" s="43"/>
    </row>
    <row r="56" spans="1:13" ht="21.75" customHeight="1" x14ac:dyDescent="0.5">
      <c r="A56" s="92" t="str">
        <f>A3</f>
        <v>สำหรับรอบระยะเวลาเก้าเดือนสิ้นสุดวันที่ 30 กันยายน พ.ศ. 2568</v>
      </c>
      <c r="B56" s="93"/>
      <c r="C56" s="94"/>
      <c r="D56" s="92"/>
      <c r="E56" s="95"/>
      <c r="F56" s="54"/>
      <c r="G56" s="37"/>
      <c r="H56" s="86"/>
      <c r="I56" s="37"/>
      <c r="J56" s="86"/>
      <c r="K56" s="37"/>
      <c r="L56" s="37"/>
      <c r="M56" s="37"/>
    </row>
    <row r="57" spans="1:13" ht="21.75" customHeight="1" x14ac:dyDescent="0.5">
      <c r="A57" s="75"/>
      <c r="C57" s="1"/>
      <c r="D57" s="2"/>
      <c r="E57" s="49"/>
      <c r="F57" s="2"/>
      <c r="G57" s="43"/>
      <c r="H57" s="67"/>
      <c r="I57" s="43"/>
      <c r="J57" s="67"/>
      <c r="K57" s="43"/>
      <c r="L57" s="43"/>
      <c r="M57" s="43"/>
    </row>
    <row r="58" spans="1:13" ht="21.75" customHeight="1" x14ac:dyDescent="0.5">
      <c r="A58" s="2"/>
      <c r="B58" s="2"/>
      <c r="C58" s="2"/>
      <c r="D58" s="2"/>
      <c r="E58" s="49"/>
      <c r="F58" s="2"/>
      <c r="G58" s="147" t="s">
        <v>2</v>
      </c>
      <c r="H58" s="147"/>
      <c r="I58" s="147"/>
      <c r="J58" s="59"/>
      <c r="K58" s="147" t="s">
        <v>3</v>
      </c>
      <c r="L58" s="147"/>
      <c r="M58" s="147"/>
    </row>
    <row r="59" spans="1:13" ht="21.75" customHeight="1" x14ac:dyDescent="0.5">
      <c r="A59" s="2"/>
      <c r="B59" s="2"/>
      <c r="C59" s="2"/>
      <c r="D59" s="2"/>
      <c r="E59" s="49"/>
      <c r="F59" s="2"/>
      <c r="G59" s="61" t="s">
        <v>4</v>
      </c>
      <c r="H59" s="61"/>
      <c r="I59" s="61" t="s">
        <v>4</v>
      </c>
      <c r="J59" s="61"/>
      <c r="K59" s="61" t="s">
        <v>4</v>
      </c>
      <c r="L59" s="61"/>
      <c r="M59" s="61" t="s">
        <v>4</v>
      </c>
    </row>
    <row r="60" spans="1:13" ht="21.75" customHeight="1" x14ac:dyDescent="0.5">
      <c r="A60" s="2"/>
      <c r="B60" s="2"/>
      <c r="C60" s="2"/>
      <c r="D60" s="2"/>
      <c r="E60" s="49"/>
      <c r="F60" s="2"/>
      <c r="G60" s="11" t="s">
        <v>179</v>
      </c>
      <c r="H60" s="62"/>
      <c r="I60" s="11" t="s">
        <v>179</v>
      </c>
      <c r="J60" s="62"/>
      <c r="K60" s="11" t="s">
        <v>179</v>
      </c>
      <c r="L60" s="62"/>
      <c r="M60" s="11" t="s">
        <v>179</v>
      </c>
    </row>
    <row r="61" spans="1:13" ht="21.75" customHeight="1" x14ac:dyDescent="0.5">
      <c r="A61" s="2"/>
      <c r="B61" s="2"/>
      <c r="C61" s="2"/>
      <c r="D61" s="2"/>
      <c r="E61" s="63"/>
      <c r="F61" s="64"/>
      <c r="G61" s="62" t="s">
        <v>161</v>
      </c>
      <c r="H61" s="62"/>
      <c r="I61" s="62" t="s">
        <v>7</v>
      </c>
      <c r="J61" s="62"/>
      <c r="K61" s="62" t="s">
        <v>161</v>
      </c>
      <c r="L61" s="62"/>
      <c r="M61" s="62" t="s">
        <v>7</v>
      </c>
    </row>
    <row r="62" spans="1:13" ht="21.75" customHeight="1" x14ac:dyDescent="0.5">
      <c r="A62" s="2"/>
      <c r="B62" s="2"/>
      <c r="C62" s="2"/>
      <c r="D62" s="2"/>
      <c r="E62" s="63"/>
      <c r="F62" s="64"/>
      <c r="G62" s="65" t="s">
        <v>9</v>
      </c>
      <c r="H62" s="62"/>
      <c r="I62" s="65" t="s">
        <v>9</v>
      </c>
      <c r="J62" s="62"/>
      <c r="K62" s="65" t="s">
        <v>9</v>
      </c>
      <c r="L62" s="62"/>
      <c r="M62" s="65" t="s">
        <v>9</v>
      </c>
    </row>
    <row r="63" spans="1:13" ht="21.75" customHeight="1" x14ac:dyDescent="0.5">
      <c r="A63" s="75"/>
      <c r="C63" s="1"/>
      <c r="D63" s="2"/>
      <c r="E63" s="49"/>
      <c r="F63" s="2"/>
      <c r="G63" s="43"/>
      <c r="H63" s="67"/>
      <c r="I63" s="43"/>
      <c r="J63" s="67"/>
      <c r="K63" s="43"/>
      <c r="L63" s="43"/>
      <c r="M63" s="43"/>
    </row>
    <row r="64" spans="1:13" ht="21.75" customHeight="1" x14ac:dyDescent="0.5">
      <c r="A64" s="84" t="s">
        <v>83</v>
      </c>
      <c r="B64" s="2"/>
      <c r="C64" s="2"/>
      <c r="D64" s="2"/>
      <c r="E64" s="49"/>
      <c r="F64" s="2"/>
      <c r="G64" s="50"/>
      <c r="H64" s="50"/>
      <c r="I64" s="50"/>
      <c r="J64" s="50"/>
      <c r="K64" s="50"/>
      <c r="L64" s="51"/>
      <c r="M64" s="50"/>
    </row>
    <row r="65" spans="1:13" ht="21.75" customHeight="1" x14ac:dyDescent="0.5">
      <c r="A65" s="2"/>
      <c r="B65" s="2" t="s">
        <v>84</v>
      </c>
      <c r="C65" s="2"/>
      <c r="D65" s="2"/>
      <c r="E65" s="49"/>
      <c r="F65" s="2"/>
      <c r="G65" s="26">
        <v>1532481</v>
      </c>
      <c r="H65" s="50"/>
      <c r="I65" s="68">
        <v>1216712</v>
      </c>
      <c r="J65" s="34"/>
      <c r="K65" s="68">
        <v>1417563</v>
      </c>
      <c r="L65" s="76"/>
      <c r="M65" s="76">
        <v>1178481</v>
      </c>
    </row>
    <row r="66" spans="1:13" ht="21.75" customHeight="1" x14ac:dyDescent="0.5">
      <c r="A66" s="2"/>
      <c r="B66" s="52" t="s">
        <v>85</v>
      </c>
      <c r="C66" s="2"/>
      <c r="D66" s="2"/>
      <c r="E66" s="49"/>
      <c r="F66" s="2"/>
      <c r="G66" s="86">
        <v>112166</v>
      </c>
      <c r="H66" s="67"/>
      <c r="I66" s="96">
        <v>47873</v>
      </c>
      <c r="J66" s="34"/>
      <c r="K66" s="29">
        <v>0</v>
      </c>
      <c r="L66" s="76"/>
      <c r="M66" s="79">
        <v>0</v>
      </c>
    </row>
    <row r="67" spans="1:13" ht="6" customHeight="1" x14ac:dyDescent="0.5">
      <c r="A67" s="2"/>
      <c r="B67" s="2"/>
      <c r="C67" s="2"/>
      <c r="D67" s="2"/>
      <c r="E67" s="49"/>
      <c r="F67" s="2"/>
      <c r="G67" s="50"/>
      <c r="H67" s="50"/>
      <c r="I67" s="50"/>
      <c r="J67" s="50"/>
      <c r="K67" s="50"/>
      <c r="L67" s="51"/>
      <c r="M67" s="50"/>
    </row>
    <row r="68" spans="1:13" ht="21.75" customHeight="1" thickBot="1" x14ac:dyDescent="0.55000000000000004">
      <c r="A68" s="2"/>
      <c r="B68" s="2"/>
      <c r="C68" s="2"/>
      <c r="D68" s="2"/>
      <c r="E68" s="49"/>
      <c r="F68" s="2"/>
      <c r="G68" s="90">
        <f>G28</f>
        <v>1644647</v>
      </c>
      <c r="H68" s="50"/>
      <c r="I68" s="90">
        <f>SUM(I65:I67)</f>
        <v>1264585</v>
      </c>
      <c r="J68" s="50"/>
      <c r="K68" s="90">
        <f>SUM(K65:K67)</f>
        <v>1417563</v>
      </c>
      <c r="L68" s="51"/>
      <c r="M68" s="90">
        <f>SUM(M65:M67)</f>
        <v>1178481</v>
      </c>
    </row>
    <row r="69" spans="1:13" ht="21.75" customHeight="1" thickTop="1" x14ac:dyDescent="0.5">
      <c r="A69" s="2"/>
      <c r="B69" s="2"/>
      <c r="C69" s="2"/>
      <c r="D69" s="2"/>
      <c r="E69" s="49"/>
      <c r="F69" s="2"/>
      <c r="G69" s="50"/>
      <c r="H69" s="50"/>
      <c r="I69" s="50"/>
      <c r="J69" s="50"/>
      <c r="K69" s="50"/>
      <c r="L69" s="51"/>
      <c r="M69" s="50"/>
    </row>
    <row r="70" spans="1:13" ht="21.75" customHeight="1" x14ac:dyDescent="0.5">
      <c r="A70" s="84" t="s">
        <v>86</v>
      </c>
      <c r="B70" s="2"/>
      <c r="C70" s="2"/>
      <c r="D70" s="2"/>
      <c r="E70" s="49"/>
      <c r="F70" s="2"/>
      <c r="G70" s="50"/>
      <c r="H70" s="50"/>
      <c r="I70" s="50"/>
      <c r="J70" s="50"/>
      <c r="K70" s="50"/>
      <c r="L70" s="51"/>
      <c r="M70" s="50"/>
    </row>
    <row r="71" spans="1:13" ht="21.75" customHeight="1" x14ac:dyDescent="0.5">
      <c r="A71" s="2"/>
      <c r="B71" s="2" t="s">
        <v>84</v>
      </c>
      <c r="C71" s="2"/>
      <c r="D71" s="2"/>
      <c r="E71" s="49"/>
      <c r="F71" s="2"/>
      <c r="G71" s="26">
        <v>1491767</v>
      </c>
      <c r="H71" s="50"/>
      <c r="I71" s="68">
        <v>1166983</v>
      </c>
      <c r="J71" s="34"/>
      <c r="K71" s="68">
        <v>1392003</v>
      </c>
      <c r="L71" s="76"/>
      <c r="M71" s="76">
        <v>1146339</v>
      </c>
    </row>
    <row r="72" spans="1:13" ht="21.75" customHeight="1" x14ac:dyDescent="0.5">
      <c r="A72" s="2"/>
      <c r="B72" s="52" t="s">
        <v>85</v>
      </c>
      <c r="C72" s="2"/>
      <c r="D72" s="2"/>
      <c r="E72" s="49"/>
      <c r="F72" s="2"/>
      <c r="G72" s="86">
        <v>96500</v>
      </c>
      <c r="H72" s="67"/>
      <c r="I72" s="96">
        <v>27618</v>
      </c>
      <c r="J72" s="34"/>
      <c r="K72" s="29">
        <v>0</v>
      </c>
      <c r="L72" s="76"/>
      <c r="M72" s="79">
        <v>0</v>
      </c>
    </row>
    <row r="73" spans="1:13" ht="6" customHeight="1" x14ac:dyDescent="0.5">
      <c r="A73" s="2"/>
      <c r="B73" s="2"/>
      <c r="C73" s="2"/>
      <c r="D73" s="2"/>
      <c r="E73" s="49"/>
      <c r="F73" s="2"/>
      <c r="G73" s="50"/>
      <c r="H73" s="50"/>
      <c r="I73" s="50"/>
      <c r="J73" s="50"/>
      <c r="K73" s="50"/>
      <c r="L73" s="51"/>
      <c r="M73" s="50"/>
    </row>
    <row r="74" spans="1:13" ht="21.75" customHeight="1" thickBot="1" x14ac:dyDescent="0.55000000000000004">
      <c r="A74" s="2"/>
      <c r="B74" s="2"/>
      <c r="C74" s="2"/>
      <c r="D74" s="2"/>
      <c r="E74" s="49"/>
      <c r="F74" s="2"/>
      <c r="G74" s="90">
        <f>G51</f>
        <v>1588267</v>
      </c>
      <c r="H74" s="50"/>
      <c r="I74" s="90">
        <f>SUM(I71:I73)</f>
        <v>1194601</v>
      </c>
      <c r="J74" s="50"/>
      <c r="K74" s="90">
        <f>SUM(K71:K73)</f>
        <v>1392003</v>
      </c>
      <c r="L74" s="51"/>
      <c r="M74" s="90">
        <f>SUM(M71:M73)</f>
        <v>1146339</v>
      </c>
    </row>
    <row r="75" spans="1:13" ht="21.75" customHeight="1" thickTop="1" x14ac:dyDescent="0.5">
      <c r="A75" s="2"/>
      <c r="B75" s="2"/>
      <c r="C75" s="2"/>
      <c r="D75" s="2"/>
      <c r="E75" s="49"/>
      <c r="F75" s="2"/>
      <c r="G75" s="50"/>
      <c r="H75" s="50"/>
      <c r="I75" s="50"/>
      <c r="J75" s="50"/>
      <c r="K75" s="50"/>
      <c r="L75" s="51"/>
      <c r="M75" s="50"/>
    </row>
    <row r="76" spans="1:13" ht="21.75" customHeight="1" x14ac:dyDescent="0.5">
      <c r="A76" s="64" t="s">
        <v>87</v>
      </c>
      <c r="B76" s="64"/>
      <c r="C76" s="2"/>
      <c r="D76" s="2"/>
      <c r="E76" s="49"/>
      <c r="F76" s="2"/>
      <c r="G76" s="50"/>
      <c r="H76" s="50"/>
      <c r="I76" s="50"/>
      <c r="J76" s="50"/>
      <c r="K76" s="50"/>
      <c r="L76" s="51"/>
      <c r="M76" s="50"/>
    </row>
    <row r="77" spans="1:13" ht="6" customHeight="1" x14ac:dyDescent="0.5">
      <c r="A77" s="2"/>
      <c r="B77" s="2"/>
      <c r="C77" s="2"/>
      <c r="D77" s="2"/>
      <c r="E77" s="49"/>
      <c r="F77" s="2"/>
      <c r="G77" s="50"/>
      <c r="H77" s="50"/>
      <c r="I77" s="50"/>
      <c r="J77" s="50"/>
      <c r="K77" s="50"/>
      <c r="L77" s="51"/>
      <c r="M77" s="50"/>
    </row>
    <row r="78" spans="1:13" ht="21.75" customHeight="1" thickBot="1" x14ac:dyDescent="0.55000000000000004">
      <c r="A78" s="2" t="s">
        <v>88</v>
      </c>
      <c r="B78" s="2"/>
      <c r="C78" s="2"/>
      <c r="D78" s="2"/>
      <c r="E78" s="49"/>
      <c r="F78" s="2"/>
      <c r="G78" s="97">
        <f>G65/940000</f>
        <v>1.6302989361702127</v>
      </c>
      <c r="H78" s="50"/>
      <c r="I78" s="97">
        <f>I65/940000</f>
        <v>1.2943744680851064</v>
      </c>
      <c r="J78" s="98"/>
      <c r="K78" s="97">
        <f>K65/940000</f>
        <v>1.5080457446808511</v>
      </c>
      <c r="L78" s="99"/>
      <c r="M78" s="97">
        <f>M65/940000</f>
        <v>1.2537031914893617</v>
      </c>
    </row>
    <row r="79" spans="1:13" ht="21.75" customHeight="1" thickTop="1" x14ac:dyDescent="0.5">
      <c r="A79" s="2"/>
      <c r="B79" s="2"/>
      <c r="C79" s="2"/>
      <c r="D79" s="2"/>
      <c r="E79" s="49"/>
      <c r="F79" s="2"/>
      <c r="G79" s="50"/>
      <c r="H79" s="50"/>
      <c r="I79" s="50"/>
      <c r="J79" s="77"/>
      <c r="K79" s="26"/>
      <c r="L79" s="26"/>
      <c r="M79" s="26"/>
    </row>
    <row r="80" spans="1:13" ht="21.75" customHeight="1" x14ac:dyDescent="0.5">
      <c r="A80" s="2"/>
      <c r="B80" s="2"/>
      <c r="C80" s="2"/>
      <c r="D80" s="2"/>
      <c r="E80" s="49"/>
      <c r="F80" s="2"/>
      <c r="G80" s="50"/>
      <c r="H80" s="50"/>
      <c r="I80" s="50"/>
      <c r="J80" s="77"/>
      <c r="K80" s="26"/>
      <c r="L80" s="26"/>
      <c r="M80" s="26"/>
    </row>
    <row r="81" spans="1:13" ht="21.75" customHeight="1" x14ac:dyDescent="0.5">
      <c r="A81" s="2"/>
      <c r="B81" s="2"/>
      <c r="C81" s="2"/>
      <c r="D81" s="2"/>
      <c r="E81" s="49"/>
      <c r="F81" s="2"/>
      <c r="G81" s="50"/>
      <c r="H81" s="50"/>
      <c r="I81" s="50"/>
      <c r="J81" s="77"/>
      <c r="K81" s="26"/>
      <c r="L81" s="26"/>
      <c r="M81" s="26"/>
    </row>
    <row r="82" spans="1:13" ht="21.75" customHeight="1" x14ac:dyDescent="0.5">
      <c r="A82" s="2"/>
      <c r="B82" s="2"/>
      <c r="C82" s="2"/>
      <c r="D82" s="2"/>
      <c r="E82" s="49"/>
      <c r="F82" s="2"/>
      <c r="G82" s="50"/>
      <c r="H82" s="50"/>
      <c r="I82" s="50"/>
      <c r="J82" s="77"/>
      <c r="K82" s="26"/>
      <c r="L82" s="26"/>
      <c r="M82" s="26"/>
    </row>
    <row r="83" spans="1:13" ht="21.75" customHeight="1" x14ac:dyDescent="0.5">
      <c r="A83" s="2"/>
      <c r="B83" s="2"/>
      <c r="C83" s="2"/>
      <c r="D83" s="2"/>
      <c r="E83" s="49"/>
      <c r="F83" s="2"/>
      <c r="G83" s="50"/>
      <c r="H83" s="50"/>
      <c r="I83" s="50"/>
      <c r="J83" s="77"/>
      <c r="K83" s="26"/>
      <c r="L83" s="26"/>
      <c r="M83" s="26"/>
    </row>
    <row r="84" spans="1:13" ht="21.75" customHeight="1" x14ac:dyDescent="0.5">
      <c r="A84" s="2"/>
      <c r="B84" s="2"/>
      <c r="C84" s="2"/>
      <c r="D84" s="2"/>
      <c r="E84" s="49"/>
      <c r="F84" s="2"/>
      <c r="G84" s="50"/>
      <c r="H84" s="50"/>
      <c r="I84" s="50"/>
      <c r="J84" s="77"/>
      <c r="K84" s="26"/>
      <c r="L84" s="26"/>
      <c r="M84" s="26"/>
    </row>
    <row r="85" spans="1:13" ht="21.75" customHeight="1" x14ac:dyDescent="0.5">
      <c r="A85" s="2"/>
      <c r="B85" s="2"/>
      <c r="C85" s="2"/>
      <c r="D85" s="2"/>
      <c r="E85" s="49"/>
      <c r="F85" s="2"/>
      <c r="G85" s="50"/>
      <c r="H85" s="50"/>
      <c r="I85" s="50"/>
      <c r="J85" s="77"/>
      <c r="K85" s="26"/>
      <c r="L85" s="26"/>
      <c r="M85" s="26"/>
    </row>
    <row r="86" spans="1:13" ht="21.75" customHeight="1" x14ac:dyDescent="0.5">
      <c r="A86" s="2"/>
      <c r="B86" s="2"/>
      <c r="C86" s="2"/>
      <c r="D86" s="2"/>
      <c r="E86" s="49"/>
      <c r="F86" s="2"/>
      <c r="G86" s="50"/>
      <c r="H86" s="50"/>
      <c r="I86" s="50"/>
      <c r="J86" s="77"/>
      <c r="K86" s="26"/>
      <c r="L86" s="26"/>
      <c r="M86" s="26"/>
    </row>
    <row r="87" spans="1:13" ht="21.75" customHeight="1" x14ac:dyDescent="0.5">
      <c r="A87" s="2"/>
      <c r="B87" s="2"/>
      <c r="C87" s="2"/>
      <c r="D87" s="2"/>
      <c r="E87" s="49"/>
      <c r="F87" s="2"/>
      <c r="G87" s="50"/>
      <c r="H87" s="50"/>
      <c r="I87" s="50"/>
      <c r="J87" s="77"/>
      <c r="K87" s="26"/>
      <c r="L87" s="26"/>
      <c r="M87" s="26"/>
    </row>
    <row r="88" spans="1:13" ht="21.75" customHeight="1" x14ac:dyDescent="0.5">
      <c r="A88" s="2"/>
      <c r="B88" s="2"/>
      <c r="C88" s="2"/>
      <c r="D88" s="2"/>
      <c r="E88" s="49"/>
      <c r="F88" s="2"/>
      <c r="G88" s="50"/>
      <c r="H88" s="50"/>
      <c r="I88" s="50"/>
      <c r="J88" s="77"/>
      <c r="K88" s="26"/>
      <c r="L88" s="26"/>
      <c r="M88" s="26"/>
    </row>
    <row r="89" spans="1:13" ht="21.75" customHeight="1" x14ac:dyDescent="0.5">
      <c r="A89" s="2"/>
      <c r="B89" s="2"/>
      <c r="C89" s="2"/>
      <c r="D89" s="2"/>
      <c r="E89" s="49"/>
      <c r="F89" s="2"/>
      <c r="G89" s="50"/>
      <c r="H89" s="50"/>
      <c r="I89" s="50"/>
      <c r="J89" s="77"/>
      <c r="K89" s="26"/>
      <c r="L89" s="26"/>
      <c r="M89" s="26"/>
    </row>
    <row r="90" spans="1:13" ht="21.75" customHeight="1" x14ac:dyDescent="0.5">
      <c r="A90" s="2"/>
      <c r="B90" s="2"/>
      <c r="C90" s="2"/>
      <c r="D90" s="2"/>
      <c r="E90" s="49"/>
      <c r="F90" s="2"/>
      <c r="G90" s="50"/>
      <c r="H90" s="50"/>
      <c r="I90" s="50"/>
      <c r="J90" s="77"/>
      <c r="K90" s="26"/>
      <c r="L90" s="26"/>
      <c r="M90" s="26"/>
    </row>
    <row r="91" spans="1:13" ht="21.75" customHeight="1" x14ac:dyDescent="0.5">
      <c r="A91" s="2"/>
      <c r="B91" s="2"/>
      <c r="C91" s="2"/>
      <c r="D91" s="2"/>
      <c r="E91" s="49"/>
      <c r="F91" s="2"/>
      <c r="G91" s="50"/>
      <c r="H91" s="50"/>
      <c r="I91" s="50"/>
      <c r="J91" s="77"/>
      <c r="K91" s="26"/>
      <c r="L91" s="26"/>
      <c r="M91" s="26"/>
    </row>
    <row r="92" spans="1:13" ht="21.75" customHeight="1" x14ac:dyDescent="0.5">
      <c r="A92" s="2"/>
      <c r="B92" s="2"/>
      <c r="C92" s="2"/>
      <c r="D92" s="2"/>
      <c r="E92" s="49"/>
      <c r="F92" s="2"/>
      <c r="G92" s="50"/>
      <c r="H92" s="50"/>
      <c r="I92" s="50"/>
      <c r="J92" s="77"/>
      <c r="K92" s="26"/>
      <c r="L92" s="26"/>
      <c r="M92" s="26"/>
    </row>
    <row r="93" spans="1:13" ht="21.75" customHeight="1" x14ac:dyDescent="0.5">
      <c r="A93" s="2"/>
      <c r="B93" s="2"/>
      <c r="C93" s="2"/>
      <c r="D93" s="2"/>
      <c r="E93" s="49"/>
      <c r="F93" s="2"/>
      <c r="G93" s="50"/>
      <c r="H93" s="50"/>
      <c r="I93" s="50"/>
      <c r="J93" s="77"/>
      <c r="K93" s="26"/>
      <c r="L93" s="26"/>
      <c r="M93" s="26"/>
    </row>
    <row r="94" spans="1:13" ht="21.75" customHeight="1" x14ac:dyDescent="0.5">
      <c r="A94" s="2"/>
      <c r="B94" s="2"/>
      <c r="C94" s="2"/>
      <c r="D94" s="2"/>
      <c r="E94" s="49"/>
      <c r="F94" s="2"/>
      <c r="G94" s="50"/>
      <c r="H94" s="50"/>
      <c r="I94" s="50"/>
      <c r="J94" s="77"/>
      <c r="K94" s="26"/>
      <c r="L94" s="26"/>
      <c r="M94" s="26"/>
    </row>
    <row r="95" spans="1:13" ht="21.75" customHeight="1" x14ac:dyDescent="0.5">
      <c r="A95" s="2"/>
      <c r="B95" s="2"/>
      <c r="C95" s="2"/>
      <c r="D95" s="2"/>
      <c r="E95" s="49"/>
      <c r="F95" s="2"/>
      <c r="G95" s="50"/>
      <c r="H95" s="50"/>
      <c r="I95" s="50"/>
      <c r="J95" s="77"/>
      <c r="K95" s="26"/>
      <c r="L95" s="26"/>
      <c r="M95" s="26"/>
    </row>
    <row r="96" spans="1:13" ht="20.25" customHeight="1" x14ac:dyDescent="0.5">
      <c r="A96" s="2"/>
      <c r="B96" s="2"/>
      <c r="C96" s="2"/>
      <c r="D96" s="2"/>
      <c r="E96" s="49"/>
      <c r="F96" s="2"/>
      <c r="G96" s="50"/>
      <c r="H96" s="50"/>
      <c r="I96" s="50"/>
      <c r="J96" s="77"/>
      <c r="K96" s="26"/>
      <c r="L96" s="26"/>
      <c r="M96" s="26"/>
    </row>
    <row r="97" spans="1:13" ht="24.75" customHeight="1" x14ac:dyDescent="0.5">
      <c r="A97" s="2"/>
      <c r="B97" s="2"/>
      <c r="C97" s="2"/>
      <c r="D97" s="2"/>
      <c r="E97" s="49"/>
      <c r="F97" s="2"/>
      <c r="G97" s="50"/>
      <c r="H97" s="50"/>
      <c r="I97" s="50"/>
      <c r="J97" s="77"/>
      <c r="K97" s="26"/>
      <c r="L97" s="26"/>
      <c r="M97" s="26"/>
    </row>
    <row r="98" spans="1:13" ht="20.25" customHeight="1" x14ac:dyDescent="0.5">
      <c r="A98" s="2"/>
      <c r="B98" s="2"/>
      <c r="C98" s="2"/>
      <c r="D98" s="2"/>
      <c r="E98" s="49"/>
      <c r="F98" s="2"/>
      <c r="G98" s="50"/>
      <c r="H98" s="50"/>
      <c r="I98" s="50"/>
      <c r="J98" s="77"/>
      <c r="K98" s="26"/>
      <c r="L98" s="26"/>
      <c r="M98" s="26"/>
    </row>
    <row r="99" spans="1:13" ht="21.75" customHeight="1" x14ac:dyDescent="0.5">
      <c r="A99" s="100" t="str">
        <f>A53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1"/>
      <c r="M99" s="101"/>
    </row>
  </sheetData>
  <mergeCells count="4">
    <mergeCell ref="G5:I5"/>
    <mergeCell ref="K5:M5"/>
    <mergeCell ref="G58:I58"/>
    <mergeCell ref="K58:M58"/>
  </mergeCells>
  <pageMargins left="0.8" right="0.5" top="0.5" bottom="0.6" header="0.49" footer="0.4"/>
  <pageSetup paperSize="9" scale="85" firstPageNumber="6" orientation="portrait" useFirstPageNumber="1" horizontalDpi="1200" verticalDpi="1200" r:id="rId1"/>
  <headerFooter>
    <oddFooter>&amp;R&amp;"Browallia New,Regular"&amp;13&amp;P</oddFooter>
  </headerFooter>
  <rowBreaks count="1" manualBreakCount="1">
    <brk id="5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13CBF-73F7-4E35-B3D3-05D569731812}">
  <dimension ref="A1:W29"/>
  <sheetViews>
    <sheetView zoomScaleNormal="100" zoomScaleSheetLayoutView="70" workbookViewId="0"/>
  </sheetViews>
  <sheetFormatPr defaultColWidth="9.140625" defaultRowHeight="18.75" x14ac:dyDescent="0.5"/>
  <cols>
    <col min="1" max="3" width="1.42578125" style="2" customWidth="1"/>
    <col min="4" max="4" width="29.42578125" style="2" customWidth="1"/>
    <col min="5" max="5" width="8.7109375" style="2" customWidth="1"/>
    <col min="6" max="6" width="0.7109375" style="102" customWidth="1"/>
    <col min="7" max="7" width="11" style="67" customWidth="1"/>
    <col min="8" max="8" width="0.7109375" style="67" customWidth="1"/>
    <col min="9" max="9" width="9.5703125" style="67" customWidth="1"/>
    <col min="10" max="10" width="0.7109375" style="51" customWidth="1"/>
    <col min="11" max="11" width="11.140625" style="67" customWidth="1"/>
    <col min="12" max="12" width="0.7109375" style="67" customWidth="1"/>
    <col min="13" max="13" width="10.42578125" style="67" customWidth="1"/>
    <col min="14" max="14" width="0.7109375" style="67" customWidth="1"/>
    <col min="15" max="15" width="10.140625" style="50" customWidth="1"/>
    <col min="16" max="16" width="0.7109375" style="50" customWidth="1"/>
    <col min="17" max="17" width="26.7109375" style="50" customWidth="1"/>
    <col min="18" max="18" width="0.7109375" style="50" customWidth="1"/>
    <col min="19" max="19" width="11" style="50" customWidth="1"/>
    <col min="20" max="20" width="0.7109375" style="50" customWidth="1"/>
    <col min="21" max="21" width="10.28515625" style="50" customWidth="1"/>
    <col min="22" max="22" width="0.7109375" style="50" customWidth="1"/>
    <col min="23" max="23" width="12.42578125" style="50" bestFit="1" customWidth="1"/>
    <col min="24" max="16384" width="9.140625" style="2"/>
  </cols>
  <sheetData>
    <row r="1" spans="1:23" ht="21.75" customHeight="1" x14ac:dyDescent="0.5">
      <c r="A1" s="64" t="s">
        <v>0</v>
      </c>
      <c r="B1" s="64"/>
      <c r="W1" s="103"/>
    </row>
    <row r="2" spans="1:23" ht="21.75" customHeight="1" x14ac:dyDescent="0.5">
      <c r="A2" s="64" t="s">
        <v>95</v>
      </c>
      <c r="B2" s="64"/>
      <c r="W2" s="103"/>
    </row>
    <row r="3" spans="1:23" ht="21.75" customHeight="1" x14ac:dyDescent="0.5">
      <c r="A3" s="53" t="str">
        <f>'6-7 (9 month)'!A3</f>
        <v>สำหรับรอบระยะเวลาเก้าเดือนสิ้นสุดวันที่ 30 กันยายน พ.ศ. 2568</v>
      </c>
      <c r="B3" s="92"/>
      <c r="C3" s="54"/>
      <c r="D3" s="54"/>
      <c r="E3" s="54"/>
      <c r="F3" s="96"/>
      <c r="G3" s="86"/>
      <c r="H3" s="86"/>
      <c r="I3" s="86"/>
      <c r="J3" s="57"/>
      <c r="K3" s="86"/>
      <c r="L3" s="86"/>
      <c r="M3" s="86"/>
      <c r="N3" s="86"/>
      <c r="O3" s="56"/>
      <c r="P3" s="56"/>
      <c r="Q3" s="56"/>
      <c r="R3" s="56"/>
      <c r="S3" s="56"/>
      <c r="T3" s="56"/>
      <c r="U3" s="56"/>
      <c r="V3" s="56"/>
      <c r="W3" s="56"/>
    </row>
    <row r="4" spans="1:23" ht="21.75" customHeight="1" x14ac:dyDescent="0.5">
      <c r="A4" s="64"/>
      <c r="B4" s="64"/>
    </row>
    <row r="5" spans="1:23" ht="21.75" customHeight="1" x14ac:dyDescent="0.5">
      <c r="A5" s="64"/>
      <c r="B5" s="64"/>
      <c r="F5" s="2"/>
      <c r="G5" s="148" t="s">
        <v>96</v>
      </c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</row>
    <row r="6" spans="1:23" ht="21.75" customHeight="1" x14ac:dyDescent="0.5">
      <c r="F6" s="2"/>
      <c r="G6" s="149" t="s">
        <v>84</v>
      </c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04"/>
      <c r="U6" s="104"/>
      <c r="V6" s="104"/>
      <c r="W6" s="104"/>
    </row>
    <row r="7" spans="1:23" ht="21.75" customHeight="1" x14ac:dyDescent="0.5">
      <c r="F7" s="105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3" t="s">
        <v>97</v>
      </c>
      <c r="R7" s="103"/>
    </row>
    <row r="8" spans="1:23" ht="21.75" customHeight="1" x14ac:dyDescent="0.5">
      <c r="F8" s="2"/>
      <c r="G8" s="50"/>
      <c r="H8" s="50"/>
      <c r="I8" s="50"/>
      <c r="J8" s="103"/>
      <c r="K8" s="148" t="s">
        <v>54</v>
      </c>
      <c r="L8" s="148"/>
      <c r="M8" s="148"/>
      <c r="N8" s="148"/>
      <c r="O8" s="148"/>
      <c r="P8" s="103"/>
      <c r="Q8" s="58" t="s">
        <v>98</v>
      </c>
      <c r="R8" s="103"/>
    </row>
    <row r="9" spans="1:23" ht="21.75" customHeight="1" x14ac:dyDescent="0.5">
      <c r="F9" s="106"/>
      <c r="G9" s="50"/>
      <c r="H9" s="50"/>
      <c r="I9" s="50"/>
      <c r="J9" s="103"/>
      <c r="K9" s="150" t="s">
        <v>99</v>
      </c>
      <c r="L9" s="150"/>
      <c r="M9" s="150"/>
      <c r="N9" s="107"/>
      <c r="P9" s="103"/>
      <c r="Q9" s="108" t="s">
        <v>100</v>
      </c>
      <c r="R9" s="103"/>
      <c r="S9" s="103" t="s">
        <v>101</v>
      </c>
      <c r="T9" s="107"/>
      <c r="U9" s="62" t="s">
        <v>102</v>
      </c>
      <c r="V9" s="51"/>
    </row>
    <row r="10" spans="1:23" ht="21.75" customHeight="1" x14ac:dyDescent="0.5">
      <c r="F10" s="106"/>
      <c r="G10" s="103" t="s">
        <v>103</v>
      </c>
      <c r="H10" s="103"/>
      <c r="I10" s="103" t="s">
        <v>104</v>
      </c>
      <c r="J10" s="103"/>
      <c r="K10" s="103" t="s">
        <v>105</v>
      </c>
      <c r="L10" s="103"/>
      <c r="M10" s="50"/>
      <c r="N10" s="103"/>
      <c r="O10" s="103" t="s">
        <v>106</v>
      </c>
      <c r="P10" s="103"/>
      <c r="Q10" s="103" t="s">
        <v>107</v>
      </c>
      <c r="R10" s="103"/>
      <c r="S10" s="103" t="s">
        <v>108</v>
      </c>
      <c r="T10" s="107"/>
      <c r="U10" s="62" t="s">
        <v>109</v>
      </c>
      <c r="V10" s="51"/>
      <c r="W10" s="62" t="s">
        <v>101</v>
      </c>
    </row>
    <row r="11" spans="1:23" ht="21.75" customHeight="1" x14ac:dyDescent="0.5">
      <c r="F11" s="106"/>
      <c r="G11" s="103" t="s">
        <v>110</v>
      </c>
      <c r="H11" s="103"/>
      <c r="I11" s="103" t="s">
        <v>111</v>
      </c>
      <c r="J11" s="103"/>
      <c r="K11" s="103" t="s">
        <v>112</v>
      </c>
      <c r="L11" s="103"/>
      <c r="M11" s="103" t="s">
        <v>113</v>
      </c>
      <c r="N11" s="103"/>
      <c r="O11" s="103" t="s">
        <v>114</v>
      </c>
      <c r="P11" s="103"/>
      <c r="Q11" s="103" t="s">
        <v>115</v>
      </c>
      <c r="R11" s="103"/>
      <c r="S11" s="103" t="s">
        <v>116</v>
      </c>
      <c r="T11" s="103"/>
      <c r="U11" s="103" t="s">
        <v>117</v>
      </c>
      <c r="V11" s="51"/>
      <c r="W11" s="103" t="s">
        <v>118</v>
      </c>
    </row>
    <row r="12" spans="1:23" ht="21.75" customHeight="1" x14ac:dyDescent="0.5">
      <c r="E12" s="95" t="s">
        <v>8</v>
      </c>
      <c r="F12" s="106"/>
      <c r="G12" s="58" t="s">
        <v>9</v>
      </c>
      <c r="H12" s="103"/>
      <c r="I12" s="58" t="s">
        <v>9</v>
      </c>
      <c r="J12" s="103"/>
      <c r="K12" s="58" t="s">
        <v>9</v>
      </c>
      <c r="L12" s="103"/>
      <c r="M12" s="58" t="s">
        <v>9</v>
      </c>
      <c r="N12" s="103"/>
      <c r="O12" s="58" t="s">
        <v>9</v>
      </c>
      <c r="P12" s="103"/>
      <c r="Q12" s="58" t="s">
        <v>9</v>
      </c>
      <c r="R12" s="103"/>
      <c r="S12" s="58" t="s">
        <v>9</v>
      </c>
      <c r="T12" s="103"/>
      <c r="U12" s="58" t="s">
        <v>9</v>
      </c>
      <c r="V12" s="51"/>
      <c r="W12" s="58" t="s">
        <v>9</v>
      </c>
    </row>
    <row r="13" spans="1:23" ht="8.1" customHeight="1" x14ac:dyDescent="0.5">
      <c r="F13" s="109"/>
      <c r="J13" s="67"/>
      <c r="O13" s="67"/>
      <c r="P13" s="67"/>
      <c r="Q13" s="67"/>
      <c r="R13" s="67"/>
      <c r="S13" s="67"/>
      <c r="T13" s="67"/>
      <c r="U13" s="67"/>
      <c r="V13" s="51"/>
      <c r="W13" s="67"/>
    </row>
    <row r="14" spans="1:23" ht="21.75" customHeight="1" x14ac:dyDescent="0.5">
      <c r="A14" s="64" t="s">
        <v>120</v>
      </c>
      <c r="D14" s="64"/>
      <c r="E14" s="64"/>
      <c r="G14" s="110">
        <v>470000</v>
      </c>
      <c r="H14" s="102"/>
      <c r="I14" s="110">
        <v>267503</v>
      </c>
      <c r="J14" s="110"/>
      <c r="K14" s="110">
        <v>47000</v>
      </c>
      <c r="L14" s="102"/>
      <c r="M14" s="110">
        <v>20000</v>
      </c>
      <c r="N14" s="102"/>
      <c r="O14" s="110">
        <v>3568683</v>
      </c>
      <c r="P14" s="110"/>
      <c r="Q14" s="110">
        <v>3822</v>
      </c>
      <c r="R14" s="67"/>
      <c r="S14" s="67">
        <f>SUM(G14:Q14)</f>
        <v>4377008</v>
      </c>
      <c r="T14" s="67"/>
      <c r="U14" s="67">
        <v>250936</v>
      </c>
      <c r="V14" s="67"/>
      <c r="W14" s="67">
        <f>SUM(S14:U14)</f>
        <v>4627944</v>
      </c>
    </row>
    <row r="15" spans="1:23" ht="21.75" customHeight="1" x14ac:dyDescent="0.5">
      <c r="A15" s="2" t="s">
        <v>119</v>
      </c>
      <c r="D15" s="64"/>
      <c r="G15" s="110">
        <v>0</v>
      </c>
      <c r="H15" s="102"/>
      <c r="I15" s="110">
        <v>0</v>
      </c>
      <c r="J15" s="110"/>
      <c r="K15" s="110">
        <v>0</v>
      </c>
      <c r="L15" s="102"/>
      <c r="M15" s="110">
        <v>0</v>
      </c>
      <c r="N15" s="102"/>
      <c r="O15" s="110">
        <v>-799000</v>
      </c>
      <c r="P15" s="110"/>
      <c r="Q15" s="110">
        <v>0</v>
      </c>
      <c r="R15" s="67"/>
      <c r="S15" s="67">
        <f>SUM(G15:Q15)</f>
        <v>-799000</v>
      </c>
      <c r="T15" s="67"/>
      <c r="U15" s="110">
        <v>-39701</v>
      </c>
      <c r="V15" s="67"/>
      <c r="W15" s="67">
        <f>SUM(S15:U15)</f>
        <v>-838701</v>
      </c>
    </row>
    <row r="16" spans="1:23" ht="21.75" customHeight="1" x14ac:dyDescent="0.5">
      <c r="A16" s="2" t="s">
        <v>82</v>
      </c>
      <c r="D16" s="64"/>
      <c r="E16" s="64"/>
      <c r="G16" s="86">
        <v>0</v>
      </c>
      <c r="I16" s="86">
        <v>0</v>
      </c>
      <c r="J16" s="67"/>
      <c r="K16" s="86">
        <v>0</v>
      </c>
      <c r="M16" s="86">
        <v>0</v>
      </c>
      <c r="O16" s="111">
        <v>1184570</v>
      </c>
      <c r="P16" s="67"/>
      <c r="Q16" s="111">
        <v>-17587</v>
      </c>
      <c r="R16" s="67"/>
      <c r="S16" s="86">
        <f>SUM(G16:Q16)</f>
        <v>1166983</v>
      </c>
      <c r="T16" s="67"/>
      <c r="U16" s="112">
        <v>27618</v>
      </c>
      <c r="V16" s="67"/>
      <c r="W16" s="86">
        <f>SUM(S16:U16)</f>
        <v>1194601</v>
      </c>
    </row>
    <row r="17" spans="1:23" ht="6" customHeight="1" x14ac:dyDescent="0.5">
      <c r="F17" s="109"/>
      <c r="J17" s="67"/>
      <c r="O17" s="67"/>
      <c r="P17" s="67"/>
      <c r="Q17" s="67"/>
      <c r="R17" s="67"/>
      <c r="S17" s="67"/>
      <c r="T17" s="67"/>
      <c r="U17" s="67"/>
      <c r="V17" s="51"/>
      <c r="W17" s="67"/>
    </row>
    <row r="18" spans="1:23" ht="21.75" customHeight="1" thickBot="1" x14ac:dyDescent="0.55000000000000004">
      <c r="A18" s="66" t="s">
        <v>182</v>
      </c>
      <c r="D18" s="64"/>
      <c r="E18" s="64"/>
      <c r="G18" s="113">
        <f>SUM(G14:G16)</f>
        <v>470000</v>
      </c>
      <c r="I18" s="113">
        <f>SUM(I14:I16)</f>
        <v>267503</v>
      </c>
      <c r="J18" s="67"/>
      <c r="K18" s="113">
        <f>SUM(K14:K16)</f>
        <v>47000</v>
      </c>
      <c r="M18" s="113">
        <f>SUM(M14:M16)</f>
        <v>20000</v>
      </c>
      <c r="O18" s="113">
        <f>SUM(O14:O16)</f>
        <v>3954253</v>
      </c>
      <c r="P18" s="67"/>
      <c r="Q18" s="113">
        <f>SUM(Q14:Q16)</f>
        <v>-13765</v>
      </c>
      <c r="R18" s="67"/>
      <c r="S18" s="113">
        <f>SUM(S14:S16)</f>
        <v>4744991</v>
      </c>
      <c r="T18" s="67"/>
      <c r="U18" s="113">
        <f>SUM(U14:U16)</f>
        <v>238853</v>
      </c>
      <c r="V18" s="67"/>
      <c r="W18" s="113">
        <f>SUM(W14:W16)</f>
        <v>4983844</v>
      </c>
    </row>
    <row r="19" spans="1:23" ht="21.75" customHeight="1" thickTop="1" x14ac:dyDescent="0.5">
      <c r="A19" s="66"/>
      <c r="D19" s="64"/>
      <c r="E19" s="64"/>
      <c r="J19" s="67"/>
      <c r="O19" s="67"/>
      <c r="P19" s="67"/>
      <c r="Q19" s="67"/>
      <c r="R19" s="67"/>
      <c r="S19" s="67"/>
      <c r="T19" s="67"/>
      <c r="U19" s="67"/>
      <c r="V19" s="67"/>
      <c r="W19" s="67"/>
    </row>
    <row r="20" spans="1:23" ht="21.75" customHeight="1" x14ac:dyDescent="0.5">
      <c r="A20" s="64" t="s">
        <v>162</v>
      </c>
      <c r="D20" s="64"/>
      <c r="E20" s="64"/>
      <c r="G20" s="110">
        <v>470000</v>
      </c>
      <c r="H20" s="102"/>
      <c r="I20" s="110">
        <v>267503</v>
      </c>
      <c r="J20" s="110"/>
      <c r="K20" s="110">
        <v>47000</v>
      </c>
      <c r="L20" s="102"/>
      <c r="M20" s="110">
        <v>20000</v>
      </c>
      <c r="N20" s="102"/>
      <c r="O20" s="110">
        <v>4006383</v>
      </c>
      <c r="P20" s="110"/>
      <c r="Q20" s="110">
        <v>-7457</v>
      </c>
      <c r="R20" s="67"/>
      <c r="S20" s="67">
        <f>SUM(G20:Q20)</f>
        <v>4803429</v>
      </c>
      <c r="T20" s="67"/>
      <c r="U20" s="67">
        <v>248697</v>
      </c>
      <c r="V20" s="67"/>
      <c r="W20" s="67">
        <f>SUM(S20:U20)</f>
        <v>5052126</v>
      </c>
    </row>
    <row r="21" spans="1:23" ht="21.75" customHeight="1" x14ac:dyDescent="0.5">
      <c r="A21" s="2" t="s">
        <v>119</v>
      </c>
      <c r="D21" s="64"/>
      <c r="E21" s="49">
        <v>14</v>
      </c>
      <c r="G21" s="110">
        <v>0</v>
      </c>
      <c r="H21" s="102"/>
      <c r="I21" s="110">
        <v>0</v>
      </c>
      <c r="J21" s="110"/>
      <c r="K21" s="110">
        <v>0</v>
      </c>
      <c r="L21" s="102"/>
      <c r="M21" s="110">
        <v>0</v>
      </c>
      <c r="N21" s="102"/>
      <c r="O21" s="110">
        <v>-940000</v>
      </c>
      <c r="P21" s="110"/>
      <c r="Q21" s="110">
        <v>0</v>
      </c>
      <c r="R21" s="67"/>
      <c r="S21" s="67">
        <f>SUM(G21:Q21)</f>
        <v>-940000</v>
      </c>
      <c r="T21" s="67"/>
      <c r="U21" s="67">
        <v>-26742</v>
      </c>
      <c r="V21" s="67"/>
      <c r="W21" s="67">
        <f>SUM(S21:U21)</f>
        <v>-966742</v>
      </c>
    </row>
    <row r="22" spans="1:23" ht="21.75" customHeight="1" x14ac:dyDescent="0.5">
      <c r="A22" s="2" t="s">
        <v>82</v>
      </c>
      <c r="D22" s="64"/>
      <c r="E22" s="64"/>
      <c r="G22" s="86">
        <v>0</v>
      </c>
      <c r="I22" s="86">
        <v>0</v>
      </c>
      <c r="J22" s="67"/>
      <c r="K22" s="86">
        <v>0</v>
      </c>
      <c r="M22" s="86">
        <v>0</v>
      </c>
      <c r="O22" s="86">
        <v>1506908</v>
      </c>
      <c r="P22" s="67"/>
      <c r="Q22" s="86">
        <v>-15141</v>
      </c>
      <c r="R22" s="67"/>
      <c r="S22" s="86">
        <f>SUM(G22:Q22)</f>
        <v>1491767</v>
      </c>
      <c r="T22" s="67"/>
      <c r="U22" s="87">
        <v>96500</v>
      </c>
      <c r="V22" s="67"/>
      <c r="W22" s="86">
        <f>SUM(S22:U22)</f>
        <v>1588267</v>
      </c>
    </row>
    <row r="23" spans="1:23" ht="8.1" customHeight="1" x14ac:dyDescent="0.5">
      <c r="F23" s="109"/>
      <c r="J23" s="67"/>
      <c r="O23" s="67"/>
      <c r="P23" s="67"/>
      <c r="Q23" s="67"/>
      <c r="R23" s="67"/>
      <c r="S23" s="67"/>
      <c r="T23" s="67"/>
      <c r="U23" s="67"/>
      <c r="V23" s="51"/>
      <c r="W23" s="67"/>
    </row>
    <row r="24" spans="1:23" ht="21.75" customHeight="1" thickBot="1" x14ac:dyDescent="0.55000000000000004">
      <c r="A24" s="66" t="s">
        <v>183</v>
      </c>
      <c r="D24" s="64"/>
      <c r="E24" s="64"/>
      <c r="G24" s="113">
        <f>SUM(G20:G22)</f>
        <v>470000</v>
      </c>
      <c r="I24" s="113">
        <f>SUM(I20:I22)</f>
        <v>267503</v>
      </c>
      <c r="J24" s="67"/>
      <c r="K24" s="113">
        <f>SUM(K20:K22)</f>
        <v>47000</v>
      </c>
      <c r="M24" s="113">
        <f>SUM(M20:M22)</f>
        <v>20000</v>
      </c>
      <c r="O24" s="113">
        <f>SUM(O20:O22)</f>
        <v>4573291</v>
      </c>
      <c r="P24" s="67"/>
      <c r="Q24" s="113">
        <f>SUM(Q20:Q22)</f>
        <v>-22598</v>
      </c>
      <c r="R24" s="67"/>
      <c r="S24" s="113">
        <f>SUM(S20:S22)</f>
        <v>5355196</v>
      </c>
      <c r="T24" s="67"/>
      <c r="U24" s="113">
        <f>SUM(U20:U22)</f>
        <v>318455</v>
      </c>
      <c r="V24" s="67"/>
      <c r="W24" s="113">
        <f>SUM(W20:W22)</f>
        <v>5673651</v>
      </c>
    </row>
    <row r="25" spans="1:23" ht="21.75" customHeight="1" thickTop="1" x14ac:dyDescent="0.5">
      <c r="A25" s="66"/>
      <c r="D25" s="64"/>
      <c r="E25" s="64"/>
      <c r="J25" s="67"/>
      <c r="O25" s="67"/>
      <c r="P25" s="67"/>
      <c r="Q25" s="67"/>
      <c r="R25" s="67"/>
      <c r="S25" s="67"/>
      <c r="T25" s="67"/>
      <c r="U25" s="67"/>
      <c r="V25" s="67"/>
      <c r="W25" s="67"/>
    </row>
    <row r="26" spans="1:23" ht="21.75" customHeight="1" x14ac:dyDescent="0.5">
      <c r="A26" s="66"/>
      <c r="D26" s="64"/>
      <c r="E26" s="64"/>
      <c r="J26" s="67"/>
      <c r="O26" s="67"/>
      <c r="P26" s="67"/>
      <c r="Q26" s="67"/>
      <c r="R26" s="67"/>
      <c r="S26" s="67"/>
      <c r="T26" s="67"/>
      <c r="U26" s="67"/>
      <c r="V26" s="67"/>
      <c r="W26" s="67"/>
    </row>
    <row r="27" spans="1:23" ht="21.75" customHeight="1" x14ac:dyDescent="0.5">
      <c r="A27" s="66"/>
      <c r="D27" s="64"/>
      <c r="E27" s="64"/>
      <c r="J27" s="67"/>
      <c r="O27" s="67"/>
      <c r="P27" s="67"/>
      <c r="Q27" s="67"/>
      <c r="R27" s="67"/>
      <c r="S27" s="67"/>
      <c r="T27" s="67"/>
      <c r="U27" s="67"/>
      <c r="V27" s="67"/>
      <c r="W27" s="67"/>
    </row>
    <row r="28" spans="1:23" ht="9.75" customHeight="1" x14ac:dyDescent="0.5">
      <c r="A28" s="66"/>
      <c r="D28" s="64"/>
      <c r="E28" s="64"/>
      <c r="J28" s="67"/>
      <c r="O28" s="67"/>
      <c r="P28" s="67"/>
      <c r="Q28" s="67"/>
      <c r="R28" s="67"/>
      <c r="S28" s="67"/>
      <c r="T28" s="67"/>
      <c r="U28" s="67"/>
      <c r="V28" s="67"/>
      <c r="W28" s="67"/>
    </row>
    <row r="29" spans="1:23" ht="21.75" customHeight="1" x14ac:dyDescent="0.5">
      <c r="A29" s="40" t="str">
        <f>'4-5 (3 month)'!A99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29" s="54"/>
      <c r="C29" s="54"/>
      <c r="D29" s="92"/>
      <c r="E29" s="92"/>
      <c r="F29" s="9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</row>
  </sheetData>
  <mergeCells count="4">
    <mergeCell ref="G5:W5"/>
    <mergeCell ref="G6:S6"/>
    <mergeCell ref="K8:O8"/>
    <mergeCell ref="K9:M9"/>
  </mergeCells>
  <pageMargins left="0.4" right="0.4" top="0.5" bottom="0.6" header="0.49" footer="0.4"/>
  <pageSetup paperSize="9" scale="95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9FBE7-9847-4061-9AE7-D38FDB622AE8}">
  <dimension ref="A1:Q27"/>
  <sheetViews>
    <sheetView zoomScaleNormal="100" zoomScaleSheetLayoutView="130" workbookViewId="0"/>
  </sheetViews>
  <sheetFormatPr defaultColWidth="9.140625" defaultRowHeight="21.75" customHeight="1" x14ac:dyDescent="0.5"/>
  <cols>
    <col min="1" max="3" width="1.85546875" style="3" customWidth="1"/>
    <col min="4" max="4" width="30.28515625" style="3" customWidth="1"/>
    <col min="5" max="5" width="9" style="114" customWidth="1"/>
    <col min="6" max="6" width="1.28515625" style="115" customWidth="1"/>
    <col min="7" max="7" width="13.140625" style="81" customWidth="1"/>
    <col min="8" max="8" width="1.42578125" style="81" customWidth="1"/>
    <col min="9" max="9" width="12.5703125" style="81" customWidth="1"/>
    <col min="10" max="10" width="1.42578125" style="116" customWidth="1"/>
    <col min="11" max="11" width="16.7109375" style="81" customWidth="1"/>
    <col min="12" max="12" width="1.42578125" style="74" customWidth="1"/>
    <col min="13" max="13" width="13.28515625" style="74" customWidth="1"/>
    <col min="14" max="14" width="1.42578125" style="74" customWidth="1"/>
    <col min="15" max="15" width="14.140625" style="74" customWidth="1"/>
    <col min="16" max="16" width="1.42578125" style="74" customWidth="1"/>
    <col min="17" max="17" width="13.42578125" style="74" customWidth="1"/>
    <col min="18" max="16384" width="9.140625" style="3"/>
  </cols>
  <sheetData>
    <row r="1" spans="1:17" ht="21.75" customHeight="1" x14ac:dyDescent="0.5">
      <c r="A1" s="12" t="s">
        <v>0</v>
      </c>
      <c r="B1" s="12"/>
      <c r="Q1" s="62"/>
    </row>
    <row r="2" spans="1:17" ht="21.75" customHeight="1" x14ac:dyDescent="0.5">
      <c r="A2" s="64" t="s">
        <v>190</v>
      </c>
      <c r="B2" s="12"/>
      <c r="Q2" s="62"/>
    </row>
    <row r="3" spans="1:17" ht="21.75" customHeight="1" x14ac:dyDescent="0.5">
      <c r="A3" s="53" t="str">
        <f>'8'!A3</f>
        <v>สำหรับรอบระยะเวลาเก้าเดือนสิ้นสุดวันที่ 30 กันยายน พ.ศ. 2568</v>
      </c>
      <c r="B3" s="53"/>
      <c r="C3" s="100"/>
      <c r="D3" s="100"/>
      <c r="E3" s="117"/>
      <c r="F3" s="112"/>
      <c r="G3" s="87"/>
      <c r="H3" s="87"/>
      <c r="I3" s="87"/>
      <c r="J3" s="118"/>
      <c r="K3" s="87"/>
      <c r="L3" s="101"/>
      <c r="M3" s="101"/>
      <c r="N3" s="101"/>
      <c r="O3" s="101"/>
      <c r="P3" s="101"/>
      <c r="Q3" s="101"/>
    </row>
    <row r="5" spans="1:17" ht="21.75" customHeight="1" x14ac:dyDescent="0.5">
      <c r="A5" s="12"/>
      <c r="B5" s="12"/>
      <c r="F5" s="3"/>
      <c r="G5" s="151" t="s">
        <v>121</v>
      </c>
      <c r="H5" s="151"/>
      <c r="I5" s="151"/>
      <c r="J5" s="151"/>
      <c r="K5" s="151"/>
      <c r="L5" s="151"/>
      <c r="M5" s="151"/>
      <c r="N5" s="151"/>
      <c r="O5" s="151"/>
      <c r="P5" s="151"/>
      <c r="Q5" s="151"/>
    </row>
    <row r="6" spans="1:17" ht="21.75" customHeight="1" x14ac:dyDescent="0.5">
      <c r="F6" s="3"/>
      <c r="G6" s="74"/>
      <c r="H6" s="74"/>
      <c r="I6" s="74"/>
      <c r="J6" s="62"/>
      <c r="K6" s="152" t="s">
        <v>54</v>
      </c>
      <c r="L6" s="152"/>
      <c r="M6" s="152"/>
      <c r="N6" s="152"/>
      <c r="O6" s="152"/>
      <c r="P6" s="61"/>
    </row>
    <row r="7" spans="1:17" ht="21.75" customHeight="1" x14ac:dyDescent="0.5">
      <c r="F7" s="60"/>
      <c r="G7" s="62" t="s">
        <v>103</v>
      </c>
      <c r="H7" s="62"/>
      <c r="I7" s="62" t="s">
        <v>104</v>
      </c>
      <c r="J7" s="62"/>
      <c r="K7" s="152" t="s">
        <v>99</v>
      </c>
      <c r="L7" s="152"/>
      <c r="M7" s="152"/>
      <c r="N7" s="61"/>
      <c r="O7" s="119"/>
      <c r="P7" s="61"/>
      <c r="Q7" s="62" t="s">
        <v>101</v>
      </c>
    </row>
    <row r="8" spans="1:17" ht="21.75" customHeight="1" x14ac:dyDescent="0.5">
      <c r="F8" s="60"/>
      <c r="G8" s="62" t="s">
        <v>110</v>
      </c>
      <c r="H8" s="62"/>
      <c r="I8" s="62" t="s">
        <v>111</v>
      </c>
      <c r="J8" s="62"/>
      <c r="K8" s="103" t="s">
        <v>122</v>
      </c>
      <c r="L8" s="103"/>
      <c r="M8" s="103" t="s">
        <v>113</v>
      </c>
      <c r="N8" s="62"/>
      <c r="O8" s="62" t="s">
        <v>57</v>
      </c>
      <c r="P8" s="62"/>
      <c r="Q8" s="103" t="s">
        <v>118</v>
      </c>
    </row>
    <row r="9" spans="1:17" ht="21.75" customHeight="1" x14ac:dyDescent="0.5">
      <c r="E9" s="95" t="s">
        <v>8</v>
      </c>
      <c r="F9" s="60"/>
      <c r="G9" s="65" t="s">
        <v>9</v>
      </c>
      <c r="H9" s="62"/>
      <c r="I9" s="65" t="s">
        <v>9</v>
      </c>
      <c r="J9" s="62"/>
      <c r="K9" s="65" t="s">
        <v>9</v>
      </c>
      <c r="L9" s="62"/>
      <c r="M9" s="65" t="s">
        <v>9</v>
      </c>
      <c r="N9" s="62"/>
      <c r="O9" s="65" t="s">
        <v>9</v>
      </c>
      <c r="P9" s="62"/>
      <c r="Q9" s="65" t="s">
        <v>9</v>
      </c>
    </row>
    <row r="10" spans="1:17" ht="8.1" customHeight="1" x14ac:dyDescent="0.5">
      <c r="A10" s="66"/>
      <c r="D10" s="12"/>
      <c r="E10" s="120"/>
      <c r="J10" s="81"/>
      <c r="L10" s="81"/>
      <c r="M10" s="81"/>
      <c r="N10" s="81"/>
      <c r="O10" s="81"/>
      <c r="P10" s="81"/>
      <c r="Q10" s="81"/>
    </row>
    <row r="11" spans="1:17" ht="21.75" customHeight="1" x14ac:dyDescent="0.5">
      <c r="A11" s="64" t="s">
        <v>120</v>
      </c>
      <c r="B11" s="2"/>
      <c r="C11" s="2"/>
      <c r="D11" s="64"/>
      <c r="F11" s="121"/>
      <c r="G11" s="43">
        <v>470000</v>
      </c>
      <c r="H11" s="43"/>
      <c r="I11" s="43">
        <v>267503</v>
      </c>
      <c r="J11" s="43"/>
      <c r="K11" s="43">
        <v>47000</v>
      </c>
      <c r="L11" s="43"/>
      <c r="M11" s="43">
        <v>20000</v>
      </c>
      <c r="N11" s="43"/>
      <c r="O11" s="43">
        <v>3417471</v>
      </c>
      <c r="P11" s="43"/>
      <c r="Q11" s="43">
        <f>SUM(G11:O11)</f>
        <v>4221974</v>
      </c>
    </row>
    <row r="12" spans="1:17" ht="21.75" customHeight="1" x14ac:dyDescent="0.5">
      <c r="A12" s="2" t="s">
        <v>119</v>
      </c>
      <c r="B12" s="2"/>
      <c r="C12" s="2"/>
      <c r="D12" s="64"/>
      <c r="F12" s="121"/>
      <c r="G12" s="43">
        <v>0</v>
      </c>
      <c r="H12" s="43"/>
      <c r="I12" s="43">
        <v>0</v>
      </c>
      <c r="J12" s="43"/>
      <c r="K12" s="43">
        <v>0</v>
      </c>
      <c r="L12" s="43"/>
      <c r="M12" s="43">
        <v>0</v>
      </c>
      <c r="N12" s="43"/>
      <c r="O12" s="43">
        <v>-799000</v>
      </c>
      <c r="P12" s="43"/>
      <c r="Q12" s="43">
        <f>SUM(G12:O12)</f>
        <v>-799000</v>
      </c>
    </row>
    <row r="13" spans="1:17" ht="21.75" customHeight="1" x14ac:dyDescent="0.5">
      <c r="A13" s="2" t="s">
        <v>82</v>
      </c>
      <c r="B13" s="2"/>
      <c r="C13" s="2"/>
      <c r="D13" s="64"/>
      <c r="F13" s="122"/>
      <c r="G13" s="37">
        <v>0</v>
      </c>
      <c r="H13" s="43"/>
      <c r="I13" s="37">
        <v>0</v>
      </c>
      <c r="J13" s="43"/>
      <c r="K13" s="37">
        <v>0</v>
      </c>
      <c r="L13" s="43"/>
      <c r="M13" s="37">
        <v>0</v>
      </c>
      <c r="N13" s="43"/>
      <c r="O13" s="123">
        <v>1146339</v>
      </c>
      <c r="P13" s="43"/>
      <c r="Q13" s="37">
        <f>SUM(G13:O13)</f>
        <v>1146339</v>
      </c>
    </row>
    <row r="14" spans="1:17" s="2" customFormat="1" ht="8.1" customHeight="1" x14ac:dyDescent="0.5">
      <c r="E14" s="49"/>
      <c r="F14" s="109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</row>
    <row r="15" spans="1:17" ht="21.75" customHeight="1" thickBot="1" x14ac:dyDescent="0.55000000000000004">
      <c r="A15" s="66" t="s">
        <v>182</v>
      </c>
      <c r="B15" s="2"/>
      <c r="C15" s="2"/>
      <c r="D15" s="64"/>
      <c r="E15" s="120"/>
      <c r="G15" s="39">
        <f>SUM(G11:G13)</f>
        <v>470000</v>
      </c>
      <c r="H15" s="43"/>
      <c r="I15" s="39">
        <f>SUM(I11:I13)</f>
        <v>267503</v>
      </c>
      <c r="J15" s="43"/>
      <c r="K15" s="39">
        <f>SUM(K11:K13)</f>
        <v>47000</v>
      </c>
      <c r="L15" s="43"/>
      <c r="M15" s="39">
        <f>SUM(M11:M13)</f>
        <v>20000</v>
      </c>
      <c r="N15" s="43"/>
      <c r="O15" s="39">
        <f>SUM(O11:O13)</f>
        <v>3764810</v>
      </c>
      <c r="P15" s="43"/>
      <c r="Q15" s="39">
        <f>SUM(Q11:Q13)</f>
        <v>4569313</v>
      </c>
    </row>
    <row r="16" spans="1:17" ht="21.75" customHeight="1" thickTop="1" x14ac:dyDescent="0.5"/>
    <row r="17" spans="1:17" ht="21.75" customHeight="1" x14ac:dyDescent="0.5">
      <c r="A17" s="64" t="s">
        <v>162</v>
      </c>
      <c r="B17" s="2"/>
      <c r="C17" s="2"/>
      <c r="D17" s="64"/>
      <c r="F17" s="121"/>
      <c r="G17" s="43">
        <v>470000</v>
      </c>
      <c r="H17" s="43"/>
      <c r="I17" s="43">
        <v>267503</v>
      </c>
      <c r="J17" s="43"/>
      <c r="K17" s="43">
        <v>47000</v>
      </c>
      <c r="L17" s="43"/>
      <c r="M17" s="43">
        <v>20000</v>
      </c>
      <c r="N17" s="43"/>
      <c r="O17" s="43">
        <v>3812910</v>
      </c>
      <c r="P17" s="43"/>
      <c r="Q17" s="43">
        <f>SUM(G17:O17)</f>
        <v>4617413</v>
      </c>
    </row>
    <row r="18" spans="1:17" ht="21.75" customHeight="1" x14ac:dyDescent="0.5">
      <c r="A18" s="2" t="s">
        <v>119</v>
      </c>
      <c r="B18" s="2"/>
      <c r="C18" s="2"/>
      <c r="D18" s="64"/>
      <c r="E18" s="114">
        <v>14</v>
      </c>
      <c r="F18" s="121"/>
      <c r="G18" s="43">
        <v>0</v>
      </c>
      <c r="H18" s="43"/>
      <c r="I18" s="43">
        <v>0</v>
      </c>
      <c r="J18" s="43"/>
      <c r="K18" s="43">
        <v>0</v>
      </c>
      <c r="L18" s="43"/>
      <c r="M18" s="43">
        <v>0</v>
      </c>
      <c r="N18" s="43"/>
      <c r="O18" s="43">
        <v>-940000</v>
      </c>
      <c r="P18" s="43"/>
      <c r="Q18" s="43">
        <f>SUM(G18:O18)</f>
        <v>-940000</v>
      </c>
    </row>
    <row r="19" spans="1:17" ht="21.75" customHeight="1" x14ac:dyDescent="0.5">
      <c r="A19" s="2" t="s">
        <v>82</v>
      </c>
      <c r="B19" s="2"/>
      <c r="C19" s="2"/>
      <c r="D19" s="64"/>
      <c r="F19" s="122"/>
      <c r="G19" s="37">
        <v>0</v>
      </c>
      <c r="H19" s="43"/>
      <c r="I19" s="37">
        <v>0</v>
      </c>
      <c r="J19" s="43"/>
      <c r="K19" s="37">
        <v>0</v>
      </c>
      <c r="L19" s="43"/>
      <c r="M19" s="37">
        <v>0</v>
      </c>
      <c r="N19" s="43"/>
      <c r="O19" s="37">
        <v>1392003</v>
      </c>
      <c r="P19" s="43"/>
      <c r="Q19" s="37">
        <f>SUM(G19:O19)</f>
        <v>1392003</v>
      </c>
    </row>
    <row r="20" spans="1:17" s="2" customFormat="1" ht="8.1" customHeight="1" x14ac:dyDescent="0.5">
      <c r="E20" s="49"/>
      <c r="F20" s="109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</row>
    <row r="21" spans="1:17" ht="21.75" customHeight="1" thickBot="1" x14ac:dyDescent="0.55000000000000004">
      <c r="A21" s="66" t="s">
        <v>183</v>
      </c>
      <c r="B21" s="2"/>
      <c r="C21" s="2"/>
      <c r="D21" s="64"/>
      <c r="E21" s="120"/>
      <c r="G21" s="39">
        <f>SUM(G17:G19)</f>
        <v>470000</v>
      </c>
      <c r="H21" s="43"/>
      <c r="I21" s="39">
        <f>SUM(I17:I19)</f>
        <v>267503</v>
      </c>
      <c r="J21" s="43"/>
      <c r="K21" s="39">
        <f>SUM(K17:K19)</f>
        <v>47000</v>
      </c>
      <c r="L21" s="43"/>
      <c r="M21" s="39">
        <f>SUM(M17:M19)</f>
        <v>20000</v>
      </c>
      <c r="N21" s="43"/>
      <c r="O21" s="39">
        <f>SUM(O17:O19)</f>
        <v>4264913</v>
      </c>
      <c r="P21" s="43"/>
      <c r="Q21" s="39">
        <f>SUM(Q17:Q19)</f>
        <v>5069416</v>
      </c>
    </row>
    <row r="22" spans="1:17" ht="21.75" customHeight="1" thickTop="1" x14ac:dyDescent="0.5"/>
    <row r="26" spans="1:17" ht="22.5" customHeight="1" x14ac:dyDescent="0.5"/>
    <row r="27" spans="1:17" ht="21.75" customHeight="1" x14ac:dyDescent="0.5">
      <c r="A27" s="100" t="str">
        <f>'8'!A29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27" s="100"/>
      <c r="C27" s="100"/>
      <c r="D27" s="100"/>
      <c r="E27" s="117"/>
      <c r="F27" s="112"/>
      <c r="G27" s="87"/>
      <c r="H27" s="87"/>
      <c r="I27" s="87"/>
      <c r="J27" s="118"/>
      <c r="K27" s="87"/>
      <c r="L27" s="101"/>
      <c r="M27" s="101"/>
      <c r="N27" s="101"/>
      <c r="O27" s="101"/>
      <c r="P27" s="101"/>
      <c r="Q27" s="101"/>
    </row>
  </sheetData>
  <mergeCells count="3">
    <mergeCell ref="G5:Q5"/>
    <mergeCell ref="K6:O6"/>
    <mergeCell ref="K7:M7"/>
  </mergeCells>
  <pageMargins left="1" right="1" top="0.5" bottom="0.6" header="0.49" footer="0.4"/>
  <pageSetup paperSize="9" firstPageNumber="9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EF84C-AAEA-48A7-BFEC-D213DBA437EC}">
  <dimension ref="A1:N91"/>
  <sheetViews>
    <sheetView zoomScaleNormal="100" zoomScaleSheetLayoutView="70" workbookViewId="0"/>
  </sheetViews>
  <sheetFormatPr defaultColWidth="9.140625" defaultRowHeight="21.75" customHeight="1" x14ac:dyDescent="0.5"/>
  <cols>
    <col min="1" max="3" width="1.28515625" style="3" customWidth="1"/>
    <col min="4" max="4" width="35.140625" style="3" customWidth="1"/>
    <col min="5" max="5" width="8.7109375" style="114" customWidth="1"/>
    <col min="6" max="6" width="1" style="3" hidden="1" customWidth="1"/>
    <col min="7" max="7" width="1" style="3" customWidth="1"/>
    <col min="8" max="8" width="15.28515625" style="74" customWidth="1"/>
    <col min="9" max="9" width="1" style="74" customWidth="1"/>
    <col min="10" max="10" width="15.28515625" style="74" customWidth="1"/>
    <col min="11" max="11" width="1" style="74" customWidth="1"/>
    <col min="12" max="12" width="15.28515625" style="74" customWidth="1"/>
    <col min="13" max="13" width="1" style="116" customWidth="1"/>
    <col min="14" max="14" width="15.28515625" style="74" customWidth="1"/>
    <col min="15" max="16384" width="9.140625" style="3"/>
  </cols>
  <sheetData>
    <row r="1" spans="1:14" ht="21.75" customHeight="1" x14ac:dyDescent="0.5">
      <c r="A1" s="12" t="s">
        <v>0</v>
      </c>
    </row>
    <row r="2" spans="1:14" ht="21.75" customHeight="1" x14ac:dyDescent="0.5">
      <c r="A2" s="12" t="s">
        <v>123</v>
      </c>
    </row>
    <row r="3" spans="1:14" ht="21.75" customHeight="1" x14ac:dyDescent="0.5">
      <c r="A3" s="53" t="str">
        <f>'9'!A3</f>
        <v>สำหรับรอบระยะเวลาเก้าเดือนสิ้นสุดวันที่ 30 กันยายน พ.ศ. 2568</v>
      </c>
      <c r="B3" s="100"/>
      <c r="C3" s="100"/>
      <c r="D3" s="100"/>
      <c r="E3" s="117"/>
      <c r="F3" s="100"/>
      <c r="G3" s="100"/>
      <c r="H3" s="101"/>
      <c r="I3" s="101"/>
      <c r="J3" s="101"/>
      <c r="K3" s="101"/>
      <c r="L3" s="101"/>
      <c r="M3" s="118"/>
      <c r="N3" s="101"/>
    </row>
    <row r="5" spans="1:14" ht="21.75" customHeight="1" x14ac:dyDescent="0.5">
      <c r="H5" s="153" t="s">
        <v>2</v>
      </c>
      <c r="I5" s="153"/>
      <c r="J5" s="153"/>
      <c r="L5" s="153" t="s">
        <v>3</v>
      </c>
      <c r="M5" s="153"/>
      <c r="N5" s="153"/>
    </row>
    <row r="6" spans="1:14" ht="21.75" customHeight="1" x14ac:dyDescent="0.5">
      <c r="A6" s="12"/>
      <c r="E6" s="60"/>
      <c r="F6" s="60"/>
      <c r="G6" s="60"/>
      <c r="H6" s="62" t="s">
        <v>4</v>
      </c>
      <c r="I6" s="62"/>
      <c r="J6" s="62" t="s">
        <v>4</v>
      </c>
      <c r="K6" s="62"/>
      <c r="L6" s="62" t="s">
        <v>4</v>
      </c>
      <c r="M6" s="62"/>
      <c r="N6" s="62" t="s">
        <v>4</v>
      </c>
    </row>
    <row r="7" spans="1:14" ht="21.75" customHeight="1" x14ac:dyDescent="0.5">
      <c r="A7" s="12"/>
      <c r="E7" s="60"/>
      <c r="F7" s="60"/>
      <c r="G7" s="60"/>
      <c r="H7" s="11" t="s">
        <v>179</v>
      </c>
      <c r="I7" s="62"/>
      <c r="J7" s="11" t="s">
        <v>179</v>
      </c>
      <c r="K7" s="62"/>
      <c r="L7" s="11" t="s">
        <v>179</v>
      </c>
      <c r="M7" s="62"/>
      <c r="N7" s="11" t="s">
        <v>179</v>
      </c>
    </row>
    <row r="8" spans="1:14" ht="21.75" customHeight="1" x14ac:dyDescent="0.5">
      <c r="H8" s="62" t="s">
        <v>161</v>
      </c>
      <c r="I8" s="62"/>
      <c r="J8" s="62" t="s">
        <v>7</v>
      </c>
      <c r="K8" s="62"/>
      <c r="L8" s="62" t="s">
        <v>161</v>
      </c>
      <c r="M8" s="62"/>
      <c r="N8" s="62" t="s">
        <v>7</v>
      </c>
    </row>
    <row r="9" spans="1:14" ht="21.75" customHeight="1" x14ac:dyDescent="0.5">
      <c r="E9" s="120"/>
      <c r="H9" s="65" t="s">
        <v>124</v>
      </c>
      <c r="J9" s="65" t="s">
        <v>124</v>
      </c>
      <c r="K9" s="62"/>
      <c r="L9" s="65" t="s">
        <v>124</v>
      </c>
      <c r="M9" s="62"/>
      <c r="N9" s="65" t="s">
        <v>124</v>
      </c>
    </row>
    <row r="10" spans="1:14" ht="21.75" customHeight="1" x14ac:dyDescent="0.5">
      <c r="E10" s="120"/>
      <c r="H10" s="62"/>
      <c r="J10" s="62"/>
      <c r="K10" s="62"/>
      <c r="L10" s="62"/>
      <c r="M10" s="62"/>
      <c r="N10" s="62"/>
    </row>
    <row r="11" spans="1:14" ht="21.75" customHeight="1" x14ac:dyDescent="0.5">
      <c r="A11" s="12" t="s">
        <v>125</v>
      </c>
    </row>
    <row r="12" spans="1:14" ht="21.75" customHeight="1" x14ac:dyDescent="0.5">
      <c r="A12" s="3" t="s">
        <v>71</v>
      </c>
      <c r="H12" s="74">
        <v>1946287</v>
      </c>
      <c r="J12" s="74">
        <v>1560987</v>
      </c>
      <c r="L12" s="74">
        <v>1698387</v>
      </c>
      <c r="N12" s="74">
        <v>1457604</v>
      </c>
    </row>
    <row r="13" spans="1:14" ht="21.75" customHeight="1" x14ac:dyDescent="0.5">
      <c r="A13" s="3" t="s">
        <v>126</v>
      </c>
      <c r="H13" s="20"/>
      <c r="I13" s="20"/>
      <c r="J13" s="20"/>
      <c r="K13" s="20"/>
      <c r="L13" s="33"/>
      <c r="M13" s="33"/>
      <c r="N13" s="33"/>
    </row>
    <row r="14" spans="1:14" ht="21.75" customHeight="1" x14ac:dyDescent="0.5">
      <c r="B14" s="3" t="s">
        <v>185</v>
      </c>
      <c r="H14" s="20"/>
      <c r="I14" s="20"/>
    </row>
    <row r="15" spans="1:14" ht="21.75" customHeight="1" x14ac:dyDescent="0.5">
      <c r="C15" s="3" t="s">
        <v>127</v>
      </c>
      <c r="H15" s="20">
        <v>8792</v>
      </c>
      <c r="I15" s="20"/>
      <c r="J15" s="20">
        <v>-19714</v>
      </c>
      <c r="K15" s="20"/>
      <c r="L15" s="33">
        <v>8792</v>
      </c>
      <c r="M15" s="33"/>
      <c r="N15" s="33">
        <v>-19714</v>
      </c>
    </row>
    <row r="16" spans="1:14" ht="21.75" customHeight="1" x14ac:dyDescent="0.5">
      <c r="B16" s="3" t="s">
        <v>128</v>
      </c>
      <c r="H16" s="20">
        <v>4085</v>
      </c>
      <c r="I16" s="20"/>
      <c r="J16" s="124">
        <v>-18098</v>
      </c>
      <c r="K16" s="124"/>
      <c r="L16" s="125">
        <v>4085</v>
      </c>
      <c r="M16" s="125"/>
      <c r="N16" s="125">
        <v>-18098</v>
      </c>
    </row>
    <row r="17" spans="1:14" ht="21.75" customHeight="1" x14ac:dyDescent="0.5">
      <c r="B17" s="3" t="s">
        <v>166</v>
      </c>
      <c r="H17" s="33">
        <v>-1850</v>
      </c>
      <c r="I17" s="20"/>
      <c r="J17" s="124">
        <v>-2490</v>
      </c>
      <c r="K17" s="124"/>
      <c r="L17" s="125">
        <v>1854</v>
      </c>
      <c r="M17" s="125"/>
      <c r="N17" s="125">
        <v>0</v>
      </c>
    </row>
    <row r="18" spans="1:14" ht="21.75" customHeight="1" x14ac:dyDescent="0.5">
      <c r="B18" s="5" t="s">
        <v>129</v>
      </c>
      <c r="C18" s="5"/>
      <c r="H18" s="20">
        <v>169415</v>
      </c>
      <c r="I18" s="20"/>
      <c r="J18" s="125">
        <v>170736</v>
      </c>
      <c r="K18" s="124"/>
      <c r="L18" s="124">
        <v>140010</v>
      </c>
      <c r="M18" s="125"/>
      <c r="N18" s="125">
        <v>135323</v>
      </c>
    </row>
    <row r="19" spans="1:14" ht="21.75" customHeight="1" x14ac:dyDescent="0.5">
      <c r="B19" s="5" t="s">
        <v>169</v>
      </c>
      <c r="H19" s="20">
        <v>-7741</v>
      </c>
      <c r="I19" s="20"/>
      <c r="J19" s="124">
        <v>-4817</v>
      </c>
      <c r="K19" s="124"/>
      <c r="L19" s="124">
        <v>-7741</v>
      </c>
      <c r="M19" s="125"/>
      <c r="N19" s="126">
        <v>-4817</v>
      </c>
    </row>
    <row r="20" spans="1:14" ht="21.75" customHeight="1" x14ac:dyDescent="0.5">
      <c r="B20" s="5" t="s">
        <v>130</v>
      </c>
      <c r="C20" s="5"/>
      <c r="H20" s="33">
        <v>-15975</v>
      </c>
      <c r="I20" s="20"/>
      <c r="J20" s="125">
        <v>-28889</v>
      </c>
      <c r="K20" s="124"/>
      <c r="L20" s="125">
        <v>5078</v>
      </c>
      <c r="M20" s="125"/>
      <c r="N20" s="125">
        <v>5798</v>
      </c>
    </row>
    <row r="21" spans="1:14" ht="21.75" customHeight="1" x14ac:dyDescent="0.5">
      <c r="B21" s="5" t="s">
        <v>43</v>
      </c>
      <c r="C21" s="5"/>
      <c r="H21" s="28">
        <v>23891</v>
      </c>
      <c r="I21" s="20"/>
      <c r="J21" s="127">
        <v>20841</v>
      </c>
      <c r="K21" s="124"/>
      <c r="L21" s="125">
        <v>21518</v>
      </c>
      <c r="M21" s="128"/>
      <c r="N21" s="125">
        <v>20841</v>
      </c>
    </row>
    <row r="22" spans="1:14" ht="21.75" customHeight="1" x14ac:dyDescent="0.5">
      <c r="B22" s="3" t="s">
        <v>131</v>
      </c>
      <c r="H22" s="28">
        <v>-6237</v>
      </c>
      <c r="I22" s="20"/>
      <c r="J22" s="127">
        <v>-11647</v>
      </c>
      <c r="K22" s="124"/>
      <c r="L22" s="128">
        <v>-6196</v>
      </c>
      <c r="M22" s="125"/>
      <c r="N22" s="128">
        <v>-14438</v>
      </c>
    </row>
    <row r="23" spans="1:14" ht="21.75" customHeight="1" x14ac:dyDescent="0.5">
      <c r="B23" s="3" t="s">
        <v>160</v>
      </c>
      <c r="H23" s="32">
        <v>2588</v>
      </c>
      <c r="I23" s="20"/>
      <c r="J23" s="129">
        <v>3591</v>
      </c>
      <c r="K23" s="124"/>
      <c r="L23" s="123">
        <v>0</v>
      </c>
      <c r="M23" s="125"/>
      <c r="N23" s="123">
        <v>0</v>
      </c>
    </row>
    <row r="24" spans="1:14" ht="6" customHeight="1" x14ac:dyDescent="0.5">
      <c r="H24" s="130"/>
      <c r="I24" s="131"/>
      <c r="J24" s="130"/>
      <c r="K24" s="130"/>
      <c r="L24" s="130"/>
      <c r="M24" s="132"/>
      <c r="N24" s="130"/>
    </row>
    <row r="25" spans="1:14" ht="21.75" customHeight="1" x14ac:dyDescent="0.5">
      <c r="A25" s="3" t="s">
        <v>132</v>
      </c>
      <c r="H25" s="33">
        <f>SUM(H12:H23)</f>
        <v>2123255</v>
      </c>
      <c r="I25" s="20"/>
      <c r="J25" s="33">
        <f>SUM(J12:J23)</f>
        <v>1670500</v>
      </c>
      <c r="K25" s="33"/>
      <c r="L25" s="33">
        <f>SUM(L12:L23)</f>
        <v>1865787</v>
      </c>
      <c r="M25" s="133"/>
      <c r="N25" s="33">
        <f>SUM(N12:N23)</f>
        <v>1562499</v>
      </c>
    </row>
    <row r="26" spans="1:14" ht="21.75" customHeight="1" x14ac:dyDescent="0.5">
      <c r="C26" s="3" t="s">
        <v>133</v>
      </c>
      <c r="H26" s="33"/>
      <c r="I26" s="20"/>
      <c r="J26" s="33"/>
      <c r="K26" s="33"/>
      <c r="L26" s="33"/>
      <c r="M26" s="133"/>
      <c r="N26" s="33"/>
    </row>
    <row r="27" spans="1:14" ht="21.75" customHeight="1" x14ac:dyDescent="0.5">
      <c r="C27" s="134" t="s">
        <v>134</v>
      </c>
      <c r="H27" s="20">
        <v>417514</v>
      </c>
      <c r="I27" s="20"/>
      <c r="J27" s="124">
        <v>132162</v>
      </c>
      <c r="K27" s="124"/>
      <c r="L27" s="124">
        <v>508731</v>
      </c>
      <c r="M27" s="135"/>
      <c r="N27" s="124">
        <v>56161</v>
      </c>
    </row>
    <row r="28" spans="1:14" ht="21.75" customHeight="1" x14ac:dyDescent="0.5">
      <c r="C28" s="134" t="s">
        <v>135</v>
      </c>
      <c r="H28" s="20">
        <v>-156180</v>
      </c>
      <c r="I28" s="20"/>
      <c r="J28" s="124">
        <v>-19630</v>
      </c>
      <c r="K28" s="124"/>
      <c r="L28" s="124">
        <v>-179913</v>
      </c>
      <c r="M28" s="135"/>
      <c r="N28" s="124">
        <v>-85539</v>
      </c>
    </row>
    <row r="29" spans="1:14" ht="21.75" customHeight="1" x14ac:dyDescent="0.5">
      <c r="C29" s="134" t="s">
        <v>136</v>
      </c>
      <c r="H29" s="20">
        <v>6226</v>
      </c>
      <c r="I29" s="20"/>
      <c r="J29" s="124">
        <v>3084</v>
      </c>
      <c r="K29" s="124"/>
      <c r="L29" s="124">
        <v>6226</v>
      </c>
      <c r="M29" s="135"/>
      <c r="N29" s="124">
        <v>3084</v>
      </c>
    </row>
    <row r="30" spans="1:14" ht="21.75" customHeight="1" x14ac:dyDescent="0.5">
      <c r="C30" s="134" t="s">
        <v>137</v>
      </c>
      <c r="H30" s="20">
        <v>-57186</v>
      </c>
      <c r="I30" s="20"/>
      <c r="J30" s="124">
        <v>-14200</v>
      </c>
      <c r="K30" s="124"/>
      <c r="L30" s="124">
        <v>-25987</v>
      </c>
      <c r="M30" s="135"/>
      <c r="N30" s="124">
        <v>-8442</v>
      </c>
    </row>
    <row r="31" spans="1:14" ht="21.75" customHeight="1" x14ac:dyDescent="0.5">
      <c r="C31" s="134" t="s">
        <v>138</v>
      </c>
      <c r="H31" s="20">
        <v>4260</v>
      </c>
      <c r="I31" s="20"/>
      <c r="J31" s="124">
        <v>-4991</v>
      </c>
      <c r="K31" s="124"/>
      <c r="L31" s="124">
        <v>3185</v>
      </c>
      <c r="M31" s="135"/>
      <c r="N31" s="124">
        <v>338</v>
      </c>
    </row>
    <row r="32" spans="1:14" ht="21.75" customHeight="1" x14ac:dyDescent="0.5">
      <c r="C32" s="134" t="s">
        <v>139</v>
      </c>
      <c r="H32" s="20">
        <v>100838</v>
      </c>
      <c r="I32" s="20"/>
      <c r="J32" s="124">
        <v>40074</v>
      </c>
      <c r="K32" s="124"/>
      <c r="L32" s="124">
        <v>86669</v>
      </c>
      <c r="M32" s="135"/>
      <c r="N32" s="124">
        <v>45883</v>
      </c>
    </row>
    <row r="33" spans="1:14" ht="21.75" customHeight="1" x14ac:dyDescent="0.5">
      <c r="C33" s="134" t="s">
        <v>140</v>
      </c>
      <c r="H33" s="20">
        <v>-1819</v>
      </c>
      <c r="I33" s="20"/>
      <c r="J33" s="124">
        <v>-21386</v>
      </c>
      <c r="K33" s="124"/>
      <c r="L33" s="124">
        <v>-1819</v>
      </c>
      <c r="M33" s="135"/>
      <c r="N33" s="124">
        <v>-21386</v>
      </c>
    </row>
    <row r="34" spans="1:14" ht="21.75" customHeight="1" x14ac:dyDescent="0.5">
      <c r="C34" s="134" t="s">
        <v>141</v>
      </c>
      <c r="H34" s="28">
        <v>37090</v>
      </c>
      <c r="I34" s="28"/>
      <c r="J34" s="127">
        <v>24991</v>
      </c>
      <c r="K34" s="127"/>
      <c r="L34" s="127">
        <v>28980</v>
      </c>
      <c r="M34" s="136"/>
      <c r="N34" s="127">
        <v>24565</v>
      </c>
    </row>
    <row r="35" spans="1:14" ht="21.75" customHeight="1" x14ac:dyDescent="0.5">
      <c r="C35" s="134" t="s">
        <v>164</v>
      </c>
      <c r="H35" s="32">
        <v>-646</v>
      </c>
      <c r="I35" s="32"/>
      <c r="J35" s="129">
        <v>0</v>
      </c>
      <c r="K35" s="129"/>
      <c r="L35" s="129">
        <v>-646</v>
      </c>
      <c r="M35" s="137"/>
      <c r="N35" s="129">
        <v>0</v>
      </c>
    </row>
    <row r="36" spans="1:14" ht="6" customHeight="1" x14ac:dyDescent="0.5">
      <c r="H36" s="28"/>
      <c r="I36" s="20"/>
      <c r="J36" s="28"/>
      <c r="K36" s="28"/>
      <c r="L36" s="28"/>
      <c r="M36" s="133"/>
      <c r="N36" s="28"/>
    </row>
    <row r="37" spans="1:14" ht="21.75" customHeight="1" x14ac:dyDescent="0.5">
      <c r="A37" s="3" t="s">
        <v>175</v>
      </c>
      <c r="B37" s="138"/>
      <c r="D37" s="5"/>
      <c r="H37" s="28">
        <f>SUM(H25:H35)</f>
        <v>2473352</v>
      </c>
      <c r="I37" s="20"/>
      <c r="J37" s="28">
        <f>SUM(J25:J35)</f>
        <v>1810604</v>
      </c>
      <c r="K37" s="28"/>
      <c r="L37" s="28">
        <f>SUM(L25:L35)</f>
        <v>2291213</v>
      </c>
      <c r="M37" s="133"/>
      <c r="N37" s="28">
        <f>SUM(N25:N35)</f>
        <v>1577163</v>
      </c>
    </row>
    <row r="38" spans="1:14" ht="21.75" customHeight="1" x14ac:dyDescent="0.5">
      <c r="A38" s="139"/>
      <c r="B38" s="139" t="s">
        <v>142</v>
      </c>
      <c r="H38" s="37">
        <v>-320012</v>
      </c>
      <c r="I38" s="20"/>
      <c r="J38" s="123">
        <v>-265590</v>
      </c>
      <c r="K38" s="125"/>
      <c r="L38" s="123">
        <v>-302949</v>
      </c>
      <c r="M38" s="135"/>
      <c r="N38" s="123">
        <v>-230349</v>
      </c>
    </row>
    <row r="39" spans="1:14" ht="6" customHeight="1" x14ac:dyDescent="0.5">
      <c r="H39" s="28"/>
      <c r="I39" s="20"/>
      <c r="J39" s="28"/>
      <c r="K39" s="28"/>
      <c r="L39" s="28"/>
      <c r="M39" s="133"/>
      <c r="N39" s="28"/>
    </row>
    <row r="40" spans="1:14" s="12" customFormat="1" ht="21.75" customHeight="1" x14ac:dyDescent="0.5">
      <c r="A40" s="12" t="s">
        <v>176</v>
      </c>
      <c r="E40" s="120"/>
      <c r="H40" s="37">
        <f>SUM(H37:H38)</f>
        <v>2153340</v>
      </c>
      <c r="I40" s="46"/>
      <c r="J40" s="37">
        <f>SUM(J37:J38)</f>
        <v>1545014</v>
      </c>
      <c r="K40" s="43"/>
      <c r="L40" s="37">
        <f>SUM(L37:L38)</f>
        <v>1988264</v>
      </c>
      <c r="M40" s="133"/>
      <c r="N40" s="37">
        <f>SUM(N37:N38)</f>
        <v>1346814</v>
      </c>
    </row>
    <row r="41" spans="1:14" s="12" customFormat="1" ht="22.5" customHeight="1" x14ac:dyDescent="0.5">
      <c r="E41" s="120"/>
      <c r="H41" s="81"/>
      <c r="I41" s="46"/>
      <c r="J41" s="81"/>
      <c r="K41" s="43"/>
      <c r="L41" s="81"/>
      <c r="M41" s="133"/>
      <c r="N41" s="81"/>
    </row>
    <row r="42" spans="1:14" s="12" customFormat="1" ht="21.75" customHeight="1" x14ac:dyDescent="0.5">
      <c r="E42" s="120"/>
      <c r="H42" s="81"/>
      <c r="I42" s="46"/>
      <c r="J42" s="81"/>
      <c r="K42" s="43"/>
      <c r="L42" s="81"/>
      <c r="M42" s="133"/>
      <c r="N42" s="81"/>
    </row>
    <row r="43" spans="1:14" s="12" customFormat="1" ht="21.75" customHeight="1" x14ac:dyDescent="0.5">
      <c r="E43" s="120"/>
      <c r="H43" s="81"/>
      <c r="I43" s="46"/>
      <c r="J43" s="81"/>
      <c r="K43" s="43"/>
      <c r="L43" s="81"/>
      <c r="M43" s="133"/>
      <c r="N43" s="81"/>
    </row>
    <row r="44" spans="1:14" s="12" customFormat="1" ht="21" customHeight="1" x14ac:dyDescent="0.5">
      <c r="E44" s="120"/>
      <c r="H44" s="81"/>
      <c r="I44" s="46"/>
      <c r="J44" s="81"/>
      <c r="K44" s="43"/>
      <c r="L44" s="81"/>
      <c r="M44" s="133"/>
      <c r="N44" s="81"/>
    </row>
    <row r="45" spans="1:14" s="12" customFormat="1" ht="21.75" customHeight="1" x14ac:dyDescent="0.5">
      <c r="A45" s="100" t="str">
        <f>'9'!A27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45" s="53"/>
      <c r="C45" s="53"/>
      <c r="D45" s="53"/>
      <c r="E45" s="140"/>
      <c r="F45" s="53"/>
      <c r="G45" s="53"/>
      <c r="H45" s="87"/>
      <c r="I45" s="141"/>
      <c r="J45" s="87"/>
      <c r="K45" s="87"/>
      <c r="L45" s="87"/>
      <c r="M45" s="118"/>
      <c r="N45" s="87"/>
    </row>
    <row r="46" spans="1:14" ht="21.75" customHeight="1" x14ac:dyDescent="0.5">
      <c r="A46" s="12" t="s">
        <v>0</v>
      </c>
    </row>
    <row r="47" spans="1:14" ht="21.75" customHeight="1" x14ac:dyDescent="0.5">
      <c r="A47" s="12" t="s">
        <v>191</v>
      </c>
    </row>
    <row r="48" spans="1:14" ht="21.75" customHeight="1" x14ac:dyDescent="0.5">
      <c r="A48" s="53" t="str">
        <f>A3</f>
        <v>สำหรับรอบระยะเวลาเก้าเดือนสิ้นสุดวันที่ 30 กันยายน พ.ศ. 2568</v>
      </c>
      <c r="B48" s="100"/>
      <c r="C48" s="100"/>
      <c r="D48" s="100"/>
      <c r="E48" s="117"/>
      <c r="F48" s="100"/>
      <c r="G48" s="100"/>
      <c r="H48" s="101"/>
      <c r="I48" s="101"/>
      <c r="J48" s="101"/>
      <c r="K48" s="101"/>
      <c r="L48" s="101"/>
      <c r="M48" s="118"/>
      <c r="N48" s="101"/>
    </row>
    <row r="50" spans="1:14" ht="21.75" customHeight="1" x14ac:dyDescent="0.5">
      <c r="H50" s="153" t="s">
        <v>2</v>
      </c>
      <c r="I50" s="153"/>
      <c r="J50" s="153"/>
      <c r="L50" s="153" t="s">
        <v>3</v>
      </c>
      <c r="M50" s="153"/>
      <c r="N50" s="153"/>
    </row>
    <row r="51" spans="1:14" ht="21.75" customHeight="1" x14ac:dyDescent="0.5">
      <c r="A51" s="12"/>
      <c r="E51" s="60"/>
      <c r="F51" s="60"/>
      <c r="G51" s="60"/>
      <c r="H51" s="62" t="s">
        <v>4</v>
      </c>
      <c r="I51" s="61"/>
      <c r="J51" s="62" t="s">
        <v>4</v>
      </c>
      <c r="K51" s="61"/>
      <c r="L51" s="62" t="s">
        <v>4</v>
      </c>
      <c r="M51" s="62"/>
      <c r="N51" s="62" t="s">
        <v>4</v>
      </c>
    </row>
    <row r="52" spans="1:14" ht="21.75" customHeight="1" x14ac:dyDescent="0.5">
      <c r="A52" s="12"/>
      <c r="E52" s="60"/>
      <c r="F52" s="60"/>
      <c r="G52" s="60"/>
      <c r="H52" s="11" t="s">
        <v>179</v>
      </c>
      <c r="I52" s="62"/>
      <c r="J52" s="11" t="s">
        <v>179</v>
      </c>
      <c r="K52" s="62"/>
      <c r="L52" s="11" t="s">
        <v>179</v>
      </c>
      <c r="M52" s="62"/>
      <c r="N52" s="11" t="s">
        <v>179</v>
      </c>
    </row>
    <row r="53" spans="1:14" ht="21.75" customHeight="1" x14ac:dyDescent="0.5">
      <c r="H53" s="62" t="s">
        <v>161</v>
      </c>
      <c r="I53" s="62"/>
      <c r="J53" s="62" t="s">
        <v>7</v>
      </c>
      <c r="K53" s="62"/>
      <c r="L53" s="62" t="s">
        <v>161</v>
      </c>
      <c r="M53" s="62"/>
      <c r="N53" s="62" t="s">
        <v>7</v>
      </c>
    </row>
    <row r="54" spans="1:14" ht="21.75" customHeight="1" x14ac:dyDescent="0.5">
      <c r="E54" s="140" t="s">
        <v>8</v>
      </c>
      <c r="H54" s="65" t="s">
        <v>124</v>
      </c>
      <c r="J54" s="65" t="s">
        <v>124</v>
      </c>
      <c r="K54" s="62"/>
      <c r="L54" s="65" t="s">
        <v>124</v>
      </c>
      <c r="M54" s="62"/>
      <c r="N54" s="65" t="s">
        <v>124</v>
      </c>
    </row>
    <row r="55" spans="1:14" ht="21.75" customHeight="1" x14ac:dyDescent="0.5">
      <c r="E55" s="120"/>
      <c r="H55" s="62"/>
      <c r="J55" s="62"/>
      <c r="K55" s="62"/>
      <c r="L55" s="62"/>
      <c r="M55" s="62"/>
      <c r="N55" s="62"/>
    </row>
    <row r="56" spans="1:14" ht="21.75" customHeight="1" x14ac:dyDescent="0.5">
      <c r="A56" s="12" t="s">
        <v>143</v>
      </c>
    </row>
    <row r="57" spans="1:14" ht="21.75" customHeight="1" x14ac:dyDescent="0.5">
      <c r="A57" s="3" t="s">
        <v>144</v>
      </c>
    </row>
    <row r="58" spans="1:14" ht="21.75" customHeight="1" x14ac:dyDescent="0.5">
      <c r="B58" s="3" t="s">
        <v>145</v>
      </c>
      <c r="H58" s="74">
        <v>0</v>
      </c>
      <c r="J58" s="74">
        <v>-328051</v>
      </c>
      <c r="K58" s="81"/>
      <c r="L58" s="81">
        <v>0</v>
      </c>
      <c r="M58" s="81"/>
      <c r="N58" s="81">
        <v>-328051</v>
      </c>
    </row>
    <row r="59" spans="1:14" ht="21.75" customHeight="1" x14ac:dyDescent="0.5">
      <c r="A59" s="3" t="s">
        <v>146</v>
      </c>
      <c r="K59" s="81"/>
      <c r="L59" s="81"/>
      <c r="M59" s="81"/>
      <c r="N59" s="81"/>
    </row>
    <row r="60" spans="1:14" ht="21.75" customHeight="1" x14ac:dyDescent="0.5">
      <c r="B60" s="3" t="s">
        <v>145</v>
      </c>
      <c r="H60" s="74">
        <v>330000</v>
      </c>
      <c r="J60" s="74">
        <v>30000</v>
      </c>
      <c r="K60" s="81"/>
      <c r="L60" s="74">
        <v>330000</v>
      </c>
      <c r="M60" s="81"/>
      <c r="N60" s="81">
        <v>30000</v>
      </c>
    </row>
    <row r="61" spans="1:14" ht="21.75" customHeight="1" x14ac:dyDescent="0.5">
      <c r="A61" s="5" t="s">
        <v>147</v>
      </c>
      <c r="C61" s="5"/>
      <c r="H61" s="20">
        <v>-452898</v>
      </c>
      <c r="I61" s="20"/>
      <c r="J61" s="124">
        <v>-305465</v>
      </c>
      <c r="K61" s="124"/>
      <c r="L61" s="125">
        <v>-412008</v>
      </c>
      <c r="M61" s="125"/>
      <c r="N61" s="125">
        <v>-278552</v>
      </c>
    </row>
    <row r="62" spans="1:14" ht="21.75" customHeight="1" x14ac:dyDescent="0.5">
      <c r="A62" s="5" t="s">
        <v>148</v>
      </c>
      <c r="C62" s="5"/>
      <c r="E62" s="3"/>
      <c r="H62" s="20">
        <v>9304</v>
      </c>
      <c r="I62" s="20"/>
      <c r="J62" s="124">
        <v>5662</v>
      </c>
      <c r="K62" s="124"/>
      <c r="L62" s="125">
        <v>9304</v>
      </c>
      <c r="M62" s="125"/>
      <c r="N62" s="125">
        <v>5662</v>
      </c>
    </row>
    <row r="63" spans="1:14" ht="21.75" customHeight="1" x14ac:dyDescent="0.5">
      <c r="A63" s="5" t="s">
        <v>173</v>
      </c>
      <c r="C63" s="5"/>
      <c r="E63" s="3"/>
      <c r="H63" s="20">
        <v>-697</v>
      </c>
      <c r="I63" s="20"/>
      <c r="J63" s="124">
        <v>0</v>
      </c>
      <c r="K63" s="124"/>
      <c r="L63" s="125">
        <v>-697</v>
      </c>
      <c r="M63" s="125"/>
      <c r="N63" s="125">
        <v>0</v>
      </c>
    </row>
    <row r="64" spans="1:14" ht="21.75" customHeight="1" x14ac:dyDescent="0.5">
      <c r="A64" s="5" t="s">
        <v>149</v>
      </c>
      <c r="C64" s="5"/>
      <c r="E64" s="3"/>
      <c r="H64" s="33">
        <v>0</v>
      </c>
      <c r="I64" s="20"/>
      <c r="J64" s="124">
        <v>205</v>
      </c>
      <c r="K64" s="124"/>
      <c r="L64" s="125">
        <v>0</v>
      </c>
      <c r="M64" s="125"/>
      <c r="N64" s="125">
        <v>205</v>
      </c>
    </row>
    <row r="65" spans="1:14" ht="21.75" customHeight="1" x14ac:dyDescent="0.5">
      <c r="A65" s="5" t="s">
        <v>184</v>
      </c>
      <c r="C65" s="5"/>
      <c r="E65" s="3"/>
      <c r="H65" s="33">
        <v>0</v>
      </c>
      <c r="I65" s="20"/>
      <c r="J65" s="124">
        <v>0</v>
      </c>
      <c r="K65" s="124"/>
      <c r="L65" s="125">
        <v>0</v>
      </c>
      <c r="M65" s="125"/>
      <c r="N65" s="125">
        <v>42476</v>
      </c>
    </row>
    <row r="66" spans="1:14" ht="21.75" customHeight="1" x14ac:dyDescent="0.5">
      <c r="A66" s="3" t="s">
        <v>150</v>
      </c>
      <c r="H66" s="32">
        <v>5334</v>
      </c>
      <c r="I66" s="20"/>
      <c r="J66" s="129">
        <v>10122</v>
      </c>
      <c r="K66" s="124"/>
      <c r="L66" s="123">
        <v>5293</v>
      </c>
      <c r="M66" s="128"/>
      <c r="N66" s="123">
        <v>10103</v>
      </c>
    </row>
    <row r="67" spans="1:14" ht="6" customHeight="1" x14ac:dyDescent="0.5">
      <c r="E67" s="120"/>
      <c r="F67" s="12"/>
      <c r="G67" s="12"/>
      <c r="H67" s="31"/>
      <c r="I67" s="46"/>
      <c r="J67" s="31"/>
      <c r="K67" s="31"/>
      <c r="L67" s="31"/>
      <c r="M67" s="45"/>
      <c r="N67" s="31"/>
    </row>
    <row r="68" spans="1:14" ht="21.75" customHeight="1" x14ac:dyDescent="0.5">
      <c r="A68" s="12" t="s">
        <v>186</v>
      </c>
      <c r="H68" s="32">
        <f>SUM(H56:H66)</f>
        <v>-108957</v>
      </c>
      <c r="I68" s="20"/>
      <c r="J68" s="32">
        <f>SUM(J56:J66)</f>
        <v>-587527</v>
      </c>
      <c r="K68" s="28"/>
      <c r="L68" s="32">
        <f>SUM(L56:L66)</f>
        <v>-68108</v>
      </c>
      <c r="M68" s="133"/>
      <c r="N68" s="32">
        <f>SUM(N56:N66)</f>
        <v>-518157</v>
      </c>
    </row>
    <row r="69" spans="1:14" ht="21.75" customHeight="1" x14ac:dyDescent="0.5">
      <c r="H69" s="20"/>
      <c r="I69" s="20"/>
      <c r="J69" s="20"/>
      <c r="K69" s="20"/>
      <c r="L69" s="20"/>
      <c r="M69" s="133"/>
      <c r="N69" s="20"/>
    </row>
    <row r="70" spans="1:14" ht="21.75" customHeight="1" x14ac:dyDescent="0.5">
      <c r="A70" s="12" t="s">
        <v>151</v>
      </c>
      <c r="H70" s="20"/>
      <c r="I70" s="20"/>
      <c r="J70" s="20"/>
      <c r="K70" s="20"/>
      <c r="L70" s="20"/>
      <c r="M70" s="133"/>
      <c r="N70" s="20"/>
    </row>
    <row r="71" spans="1:14" ht="21.75" customHeight="1" x14ac:dyDescent="0.5">
      <c r="A71" s="3" t="s">
        <v>152</v>
      </c>
      <c r="E71" s="142">
        <v>12</v>
      </c>
      <c r="H71" s="43">
        <v>-8187</v>
      </c>
      <c r="I71" s="20"/>
      <c r="J71" s="128">
        <v>-14751</v>
      </c>
      <c r="K71" s="124"/>
      <c r="L71" s="128">
        <v>0</v>
      </c>
      <c r="M71" s="128"/>
      <c r="N71" s="128">
        <v>0</v>
      </c>
    </row>
    <row r="72" spans="1:14" ht="21.75" customHeight="1" x14ac:dyDescent="0.5">
      <c r="A72" s="3" t="s">
        <v>119</v>
      </c>
      <c r="E72" s="114">
        <v>14</v>
      </c>
      <c r="H72" s="43">
        <v>-940000</v>
      </c>
      <c r="I72" s="20"/>
      <c r="J72" s="128">
        <v>-799000</v>
      </c>
      <c r="K72" s="124"/>
      <c r="L72" s="128">
        <v>-940000</v>
      </c>
      <c r="M72" s="128"/>
      <c r="N72" s="128">
        <v>-799000</v>
      </c>
    </row>
    <row r="73" spans="1:14" ht="21.75" customHeight="1" x14ac:dyDescent="0.5">
      <c r="A73" s="3" t="s">
        <v>172</v>
      </c>
      <c r="E73" s="114">
        <v>14</v>
      </c>
      <c r="H73" s="43">
        <v>-26742</v>
      </c>
      <c r="I73" s="20"/>
      <c r="J73" s="128">
        <v>-39701</v>
      </c>
      <c r="K73" s="124"/>
      <c r="L73" s="128">
        <v>0</v>
      </c>
      <c r="M73" s="128"/>
      <c r="N73" s="128">
        <v>0</v>
      </c>
    </row>
    <row r="74" spans="1:14" ht="21.75" customHeight="1" x14ac:dyDescent="0.5">
      <c r="A74" s="3" t="s">
        <v>153</v>
      </c>
      <c r="H74" s="37">
        <v>-2608</v>
      </c>
      <c r="I74" s="28"/>
      <c r="J74" s="123">
        <v>-3409</v>
      </c>
      <c r="K74" s="127"/>
      <c r="L74" s="123">
        <v>0</v>
      </c>
      <c r="M74" s="128"/>
      <c r="N74" s="123">
        <v>0</v>
      </c>
    </row>
    <row r="75" spans="1:14" ht="6" customHeight="1" x14ac:dyDescent="0.5">
      <c r="E75" s="120"/>
      <c r="F75" s="12"/>
      <c r="G75" s="12"/>
      <c r="H75" s="31"/>
      <c r="I75" s="46"/>
      <c r="J75" s="31"/>
      <c r="K75" s="31"/>
      <c r="L75" s="31"/>
      <c r="M75" s="45"/>
      <c r="N75" s="31"/>
    </row>
    <row r="76" spans="1:14" ht="21.75" customHeight="1" x14ac:dyDescent="0.5">
      <c r="A76" s="12" t="s">
        <v>154</v>
      </c>
      <c r="H76" s="32">
        <f>SUM(H71:H75)</f>
        <v>-977537</v>
      </c>
      <c r="I76" s="20"/>
      <c r="J76" s="32">
        <f>SUM(J71:J75)</f>
        <v>-856861</v>
      </c>
      <c r="K76" s="28"/>
      <c r="L76" s="32">
        <f>SUM(L71:L75)</f>
        <v>-940000</v>
      </c>
      <c r="M76" s="133"/>
      <c r="N76" s="32">
        <f>SUM(N71:N75)</f>
        <v>-799000</v>
      </c>
    </row>
    <row r="77" spans="1:14" ht="21.75" customHeight="1" x14ac:dyDescent="0.5">
      <c r="H77" s="20"/>
      <c r="I77" s="20"/>
      <c r="J77" s="20"/>
      <c r="K77" s="20"/>
      <c r="L77" s="20"/>
      <c r="M77" s="133"/>
      <c r="N77" s="20"/>
    </row>
    <row r="78" spans="1:14" ht="21.75" customHeight="1" x14ac:dyDescent="0.5">
      <c r="A78" s="12" t="s">
        <v>177</v>
      </c>
      <c r="B78" s="12"/>
      <c r="H78" s="20">
        <f>SUM(H40,H68,H76)</f>
        <v>1066846</v>
      </c>
      <c r="I78" s="20"/>
      <c r="J78" s="20">
        <f>SUM(J40,J68,J76)</f>
        <v>100626</v>
      </c>
      <c r="K78" s="20"/>
      <c r="L78" s="20">
        <f>SUM(L40,L68,L76)</f>
        <v>980156</v>
      </c>
      <c r="M78" s="133"/>
      <c r="N78" s="20">
        <f>SUM(N40,N68,N76)</f>
        <v>29657</v>
      </c>
    </row>
    <row r="79" spans="1:14" ht="21.75" customHeight="1" x14ac:dyDescent="0.5">
      <c r="A79" s="3" t="s">
        <v>155</v>
      </c>
      <c r="H79" s="28">
        <v>694217</v>
      </c>
      <c r="I79" s="28"/>
      <c r="J79" s="127">
        <v>1191606</v>
      </c>
      <c r="K79" s="127"/>
      <c r="L79" s="128">
        <v>469498</v>
      </c>
      <c r="M79" s="128"/>
      <c r="N79" s="128">
        <v>1081385</v>
      </c>
    </row>
    <row r="80" spans="1:14" ht="21.75" customHeight="1" x14ac:dyDescent="0.5">
      <c r="A80" s="3" t="s">
        <v>187</v>
      </c>
      <c r="H80" s="28"/>
      <c r="I80" s="28"/>
      <c r="J80" s="28"/>
      <c r="K80" s="28"/>
      <c r="L80" s="43"/>
      <c r="M80" s="43"/>
      <c r="N80" s="43"/>
    </row>
    <row r="81" spans="1:14" ht="21.75" customHeight="1" x14ac:dyDescent="0.5">
      <c r="B81" s="3" t="s">
        <v>156</v>
      </c>
      <c r="H81" s="32">
        <v>1719</v>
      </c>
      <c r="I81" s="20"/>
      <c r="J81" s="129">
        <v>5662</v>
      </c>
      <c r="K81" s="127"/>
      <c r="L81" s="123">
        <v>0</v>
      </c>
      <c r="M81" s="128"/>
      <c r="N81" s="123">
        <v>0</v>
      </c>
    </row>
    <row r="82" spans="1:14" ht="6" customHeight="1" x14ac:dyDescent="0.5">
      <c r="E82" s="120"/>
      <c r="F82" s="12"/>
      <c r="G82" s="12"/>
      <c r="H82" s="31"/>
      <c r="I82" s="46"/>
      <c r="J82" s="31"/>
      <c r="K82" s="31"/>
      <c r="L82" s="31"/>
      <c r="M82" s="45"/>
      <c r="N82" s="31"/>
    </row>
    <row r="83" spans="1:14" ht="21.75" customHeight="1" thickBot="1" x14ac:dyDescent="0.55000000000000004">
      <c r="A83" s="3" t="s">
        <v>157</v>
      </c>
      <c r="H83" s="143">
        <f>SUM(H78:H82)</f>
        <v>1762782</v>
      </c>
      <c r="I83" s="20"/>
      <c r="J83" s="143">
        <f>SUM(J78:J82)</f>
        <v>1297894</v>
      </c>
      <c r="K83" s="28"/>
      <c r="L83" s="143">
        <f>SUM(L78:L82)</f>
        <v>1449654</v>
      </c>
      <c r="M83" s="133"/>
      <c r="N83" s="143">
        <f>SUM(N78:N82)</f>
        <v>1111042</v>
      </c>
    </row>
    <row r="84" spans="1:14" ht="21.75" customHeight="1" thickTop="1" x14ac:dyDescent="0.5">
      <c r="H84" s="20"/>
      <c r="I84" s="20"/>
      <c r="J84" s="20"/>
      <c r="K84" s="20"/>
      <c r="L84" s="20"/>
      <c r="M84" s="133"/>
      <c r="N84" s="20"/>
    </row>
    <row r="85" spans="1:14" ht="21.75" customHeight="1" x14ac:dyDescent="0.5">
      <c r="A85" s="12" t="s">
        <v>158</v>
      </c>
      <c r="H85" s="20"/>
      <c r="I85" s="20"/>
      <c r="J85" s="20"/>
      <c r="K85" s="20"/>
      <c r="L85" s="20"/>
      <c r="M85" s="133"/>
      <c r="N85" s="20"/>
    </row>
    <row r="86" spans="1:14" ht="6" customHeight="1" x14ac:dyDescent="0.5">
      <c r="A86" s="12"/>
      <c r="H86" s="20"/>
      <c r="I86" s="20"/>
      <c r="J86" s="20"/>
      <c r="K86" s="20"/>
      <c r="L86" s="20"/>
      <c r="M86" s="133"/>
      <c r="N86" s="20"/>
    </row>
    <row r="87" spans="1:14" ht="21.75" customHeight="1" x14ac:dyDescent="0.5">
      <c r="A87" s="3" t="s">
        <v>159</v>
      </c>
      <c r="H87" s="28">
        <v>9177</v>
      </c>
      <c r="I87" s="20"/>
      <c r="J87" s="124">
        <v>6076</v>
      </c>
      <c r="K87" s="144"/>
      <c r="L87" s="28">
        <v>9176</v>
      </c>
      <c r="M87" s="144"/>
      <c r="N87" s="145">
        <v>6076</v>
      </c>
    </row>
    <row r="88" spans="1:14" ht="23.25" customHeight="1" x14ac:dyDescent="0.5">
      <c r="E88" s="19"/>
      <c r="H88" s="81"/>
      <c r="I88" s="81"/>
      <c r="J88" s="81"/>
      <c r="M88" s="74"/>
    </row>
    <row r="89" spans="1:14" ht="15" customHeight="1" x14ac:dyDescent="0.5">
      <c r="E89" s="19"/>
      <c r="H89" s="81"/>
      <c r="I89" s="81"/>
      <c r="J89" s="81"/>
      <c r="M89" s="74"/>
    </row>
    <row r="90" spans="1:14" ht="21.75" customHeight="1" x14ac:dyDescent="0.5">
      <c r="E90" s="19"/>
      <c r="H90" s="81"/>
      <c r="I90" s="81"/>
      <c r="J90" s="81"/>
      <c r="M90" s="74"/>
    </row>
    <row r="91" spans="1:14" ht="21.75" customHeight="1" x14ac:dyDescent="0.5">
      <c r="A91" s="100" t="str">
        <f>A45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91" s="100"/>
      <c r="C91" s="100"/>
      <c r="D91" s="100"/>
      <c r="E91" s="117"/>
      <c r="F91" s="100"/>
      <c r="G91" s="100"/>
      <c r="H91" s="101"/>
      <c r="I91" s="101"/>
      <c r="J91" s="101"/>
      <c r="K91" s="101"/>
      <c r="L91" s="101"/>
      <c r="M91" s="118"/>
      <c r="N91" s="101"/>
    </row>
  </sheetData>
  <mergeCells count="4">
    <mergeCell ref="H5:J5"/>
    <mergeCell ref="L5:N5"/>
    <mergeCell ref="H50:J50"/>
    <mergeCell ref="L50:N50"/>
  </mergeCells>
  <pageMargins left="0.8" right="0.5" top="0.5" bottom="0.6" header="0.49" footer="0.4"/>
  <pageSetup paperSize="9" scale="87" firstPageNumber="1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C0CB64D84ABE458E81546507090765" ma:contentTypeVersion="4" ma:contentTypeDescription="Create a new document." ma:contentTypeScope="" ma:versionID="8a37c00241fc8b9b5d4ccf060cf7b489">
  <xsd:schema xmlns:xsd="http://www.w3.org/2001/XMLSchema" xmlns:xs="http://www.w3.org/2001/XMLSchema" xmlns:p="http://schemas.microsoft.com/office/2006/metadata/properties" xmlns:ns2="efedfbc1-b831-47f9-b385-997dbf5e3e30" targetNamespace="http://schemas.microsoft.com/office/2006/metadata/properties" ma:root="true" ma:fieldsID="ff3c8cdbab4e8bec4aaa20973f38fb6f" ns2:_="">
    <xsd:import namespace="efedfbc1-b831-47f9-b385-997dbf5e3e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edfbc1-b831-47f9-b385-997dbf5e3e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3B0DFB-BF60-4D29-A829-BA7343CCF9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83D584-B65F-40AB-8538-A294EA5559B5}">
  <ds:schemaRefs>
    <ds:schemaRef ds:uri="http://www.w3.org/XML/1998/namespace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efedfbc1-b831-47f9-b385-997dbf5e3e30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147A275-8689-4720-8ACF-BA1CC0BD88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edfbc1-b831-47f9-b385-997dbf5e3e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2-3</vt:lpstr>
      <vt:lpstr>4-5 (3 month)</vt:lpstr>
      <vt:lpstr>6-7 (9 month)</vt:lpstr>
      <vt:lpstr>8</vt:lpstr>
      <vt:lpstr>9</vt:lpstr>
      <vt:lpstr>10-11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Chayaporn Srilap</dc:creator>
  <cp:keywords/>
  <dc:description/>
  <cp:lastModifiedBy>Naita.K</cp:lastModifiedBy>
  <cp:revision/>
  <cp:lastPrinted>2025-11-13T08:41:16Z</cp:lastPrinted>
  <dcterms:created xsi:type="dcterms:W3CDTF">2022-09-05T07:56:29Z</dcterms:created>
  <dcterms:modified xsi:type="dcterms:W3CDTF">2025-11-14T09:32:43Z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0x010100BBC0CB64D84ABE458E81546507090765</vt:lpwstr>
  </property>
</Properties>
</file>